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520" windowHeight="11640" tabRatio="741" activeTab="1"/>
  </bookViews>
  <sheets>
    <sheet name="Toelichting module" sheetId="1" r:id="rId1"/>
    <sheet name="Contactgegevens" sheetId="2" r:id="rId2"/>
    <sheet name="Tarievenvoorstel" sheetId="3" r:id="rId3"/>
    <sheet name="Deelmarktgrenzen Transport" sheetId="4" r:id="rId4"/>
    <sheet name="Elementen EAV tarieven" sheetId="5" r:id="rId5"/>
    <sheet name="Toelichting bij tarieven" sheetId="6" r:id="rId6"/>
    <sheet name="Richtlijnen Controle Tarieven " sheetId="7" r:id="rId7"/>
  </sheets>
  <externalReferences>
    <externalReference r:id="rId8"/>
  </externalReferences>
  <definedNames>
    <definedName name="_xlnm.Print_Area" localSheetId="4">'Elementen EAV tarieven'!$A$1:$J$55</definedName>
    <definedName name="_xlnm.Print_Area" localSheetId="6">'Richtlijnen Controle Tarieven '!$A$2:$J$61</definedName>
    <definedName name="_xlnm.Print_Area" localSheetId="5">'Toelichting bij tarieven'!$A$1:$H$77</definedName>
    <definedName name="AS2DocOpenMode" hidden="1">"AS2DocumentEdit"</definedName>
    <definedName name="cogas_2014_2B.E.tot" localSheetId="2">#REF!</definedName>
    <definedName name="cogas_2014_2B.E.tot">#REF!</definedName>
    <definedName name="cogas_2014_3A.A.1" localSheetId="2">#REF!</definedName>
    <definedName name="cogas_2014_3A.A.1">#REF!</definedName>
    <definedName name="cogas_2014_3A.A.10" localSheetId="2">#REF!</definedName>
    <definedName name="cogas_2014_3A.A.10">#REF!</definedName>
    <definedName name="cogas_2014_3A.A.11" localSheetId="2">#REF!</definedName>
    <definedName name="cogas_2014_3A.A.11">#REF!</definedName>
    <definedName name="cogas_2014_3A.A.12" localSheetId="2">#REF!</definedName>
    <definedName name="cogas_2014_3A.A.12">#REF!</definedName>
    <definedName name="cogas_2014_3A.A.13" localSheetId="2">#REF!</definedName>
    <definedName name="cogas_2014_3A.A.13">#REF!</definedName>
    <definedName name="cogas_2014_3A.A.15" localSheetId="2">#REF!</definedName>
    <definedName name="cogas_2014_3A.A.15">#REF!</definedName>
    <definedName name="cogas_2014_3A.A.2" localSheetId="2">#REF!</definedName>
    <definedName name="cogas_2014_3A.A.2">#REF!</definedName>
    <definedName name="cogas_2014_3A.A.3" localSheetId="2">#REF!</definedName>
    <definedName name="cogas_2014_3A.A.3">#REF!</definedName>
    <definedName name="cogas_2014_3A.A.4" localSheetId="2">#REF!</definedName>
    <definedName name="cogas_2014_3A.A.4">#REF!</definedName>
    <definedName name="cogas_2014_3A.A.5" localSheetId="2">#REF!</definedName>
    <definedName name="cogas_2014_3A.A.5">#REF!</definedName>
    <definedName name="cogas_2014_3A.A.6" localSheetId="2">#REF!</definedName>
    <definedName name="cogas_2014_3A.A.6">#REF!</definedName>
    <definedName name="cogas_2014_3A.A.7" localSheetId="2">#REF!</definedName>
    <definedName name="cogas_2014_3A.A.7">#REF!</definedName>
    <definedName name="cogas_2014_3A.A.8" localSheetId="2">#REF!</definedName>
    <definedName name="cogas_2014_3A.A.8">#REF!</definedName>
    <definedName name="cogas_2014_5A.A.32">'[1]AD - PAV Cogas'!$H$98</definedName>
    <definedName name="cogas_2014_5A.A.33">'[1]AD - PAV Cogas'!$H$99</definedName>
    <definedName name="cogas_2014_7A.A.21" localSheetId="2">#REF!</definedName>
    <definedName name="cogas_2014_7A.A.21">#REF!</definedName>
    <definedName name="cogas_2014_7A.A.22" localSheetId="2">#REF!</definedName>
    <definedName name="cogas_2014_7A.A.22">#REF!</definedName>
    <definedName name="cogas_2014_7A.A.23" localSheetId="2">#REF!</definedName>
    <definedName name="cogas_2014_7A.A.23">#REF!</definedName>
    <definedName name="cogas_2014_7A.A.24" localSheetId="2">#REF!</definedName>
    <definedName name="cogas_2014_7A.A.24">#REF!</definedName>
    <definedName name="cogas_2014_7A.A.25" localSheetId="2">#REF!</definedName>
    <definedName name="cogas_2014_7A.A.25">#REF!</definedName>
    <definedName name="cogas_2014_7A.A.26" localSheetId="2">#REF!</definedName>
    <definedName name="cogas_2014_7A.A.26">#REF!</definedName>
    <definedName name="cogas_2014_7A.A.27" localSheetId="2">#REF!</definedName>
    <definedName name="cogas_2014_7A.A.27">#REF!</definedName>
    <definedName name="cogas_2014_7A.A.28" localSheetId="2">#REF!</definedName>
    <definedName name="cogas_2014_7A.A.28">#REF!</definedName>
    <definedName name="cogas_2014_7A.A.29" localSheetId="2">#REF!</definedName>
    <definedName name="cogas_2014_7A.A.29">#REF!</definedName>
    <definedName name="cogas_2014_7A.A.30" localSheetId="2">#REF!</definedName>
    <definedName name="cogas_2014_7A.A.30">#REF!</definedName>
    <definedName name="cogas_2014_7A.A.31" localSheetId="2">#REF!</definedName>
    <definedName name="cogas_2014_7A.A.31">#REF!</definedName>
    <definedName name="cogas_2014_7A.A.41" localSheetId="2">#REF!</definedName>
    <definedName name="cogas_2014_7A.A.41">#REF!</definedName>
    <definedName name="cogas_2014_7A.A.42" localSheetId="2">#REF!</definedName>
    <definedName name="cogas_2014_7A.A.42">#REF!</definedName>
    <definedName name="cogas_2014_7A.A.43" localSheetId="2">#REF!</definedName>
    <definedName name="cogas_2014_7A.A.43">#REF!</definedName>
    <definedName name="cogas_2014_7A.A.44" localSheetId="2">#REF!</definedName>
    <definedName name="cogas_2014_7A.A.44">#REF!</definedName>
    <definedName name="cogas_2014_7A.A.45" localSheetId="2">#REF!</definedName>
    <definedName name="cogas_2014_7A.A.45">#REF!</definedName>
    <definedName name="cogas_2014_7A.A.46" localSheetId="2">#REF!</definedName>
    <definedName name="cogas_2014_7A.A.46">#REF!</definedName>
    <definedName name="cogas_2014_7A.A.47" localSheetId="2">#REF!</definedName>
    <definedName name="cogas_2014_7A.A.47">#REF!</definedName>
    <definedName name="cogas_2014_7A.A.48" localSheetId="2">#REF!</definedName>
    <definedName name="cogas_2014_7A.A.48">#REF!</definedName>
    <definedName name="cogas_2014_7A.A.49" localSheetId="2">#REF!</definedName>
    <definedName name="cogas_2014_7A.A.49">#REF!</definedName>
    <definedName name="cogas_2014_7A.A.50" localSheetId="2">#REF!</definedName>
    <definedName name="cogas_2014_7A.A.50">#REF!</definedName>
    <definedName name="cogas_2014_7A.A.51" localSheetId="2">#REF!</definedName>
    <definedName name="cogas_2014_7A.A.51">#REF!</definedName>
    <definedName name="cogas_2014_7B.A.21" localSheetId="2">#REF!</definedName>
    <definedName name="cogas_2014_7B.A.21">#REF!</definedName>
    <definedName name="cogas_2014_7B.A.22" localSheetId="2">#REF!</definedName>
    <definedName name="cogas_2014_7B.A.22">#REF!</definedName>
    <definedName name="cogas_2014_7B.A.23" localSheetId="2">#REF!</definedName>
    <definedName name="cogas_2014_7B.A.23">#REF!</definedName>
    <definedName name="cogas_2014_7B.A.24" localSheetId="2">#REF!</definedName>
    <definedName name="cogas_2014_7B.A.24">#REF!</definedName>
    <definedName name="cogas_2014_7B.A.25" localSheetId="2">#REF!</definedName>
    <definedName name="cogas_2014_7B.A.25">#REF!</definedName>
    <definedName name="cogas_2014_7B.A.26" localSheetId="2">#REF!</definedName>
    <definedName name="cogas_2014_7B.A.26">#REF!</definedName>
    <definedName name="cogas_2014_7B.A.27" localSheetId="2">#REF!</definedName>
    <definedName name="cogas_2014_7B.A.27">#REF!</definedName>
    <definedName name="cogas_2014_7B.A.28" localSheetId="2">#REF!</definedName>
    <definedName name="cogas_2014_7B.A.28">#REF!</definedName>
    <definedName name="cogas_2014_7B.A.29" localSheetId="2">#REF!</definedName>
    <definedName name="cogas_2014_7B.A.29">#REF!</definedName>
    <definedName name="cogas_2014_7B.A.30" localSheetId="2">#REF!</definedName>
    <definedName name="cogas_2014_7B.A.30">#REF!</definedName>
    <definedName name="COGAS_2014_INV_LOG">#REF!</definedName>
    <definedName name="COGAS_2014_OO_LOG">#REF!</definedName>
    <definedName name="cogas_2015_2B.E.tot" localSheetId="2">#REF!</definedName>
    <definedName name="cogas_2015_2B.E.tot">#REF!</definedName>
    <definedName name="cogas_2015_3A.A.1" localSheetId="2">#REF!</definedName>
    <definedName name="cogas_2015_3A.A.1">#REF!</definedName>
    <definedName name="cogas_2015_3A.A.10" localSheetId="2">#REF!</definedName>
    <definedName name="cogas_2015_3A.A.10">#REF!</definedName>
    <definedName name="cogas_2015_3A.A.11" localSheetId="2">#REF!</definedName>
    <definedName name="cogas_2015_3A.A.11">#REF!</definedName>
    <definedName name="cogas_2015_3A.A.12" localSheetId="2">#REF!</definedName>
    <definedName name="cogas_2015_3A.A.12">#REF!</definedName>
    <definedName name="cogas_2015_3A.A.13" localSheetId="2">#REF!</definedName>
    <definedName name="cogas_2015_3A.A.13">#REF!</definedName>
    <definedName name="cogas_2015_3A.A.15" localSheetId="2">#REF!</definedName>
    <definedName name="cogas_2015_3A.A.15">#REF!</definedName>
    <definedName name="cogas_2015_3A.A.2" localSheetId="2">#REF!</definedName>
    <definedName name="cogas_2015_3A.A.2">#REF!</definedName>
    <definedName name="cogas_2015_3A.A.3" localSheetId="2">#REF!</definedName>
    <definedName name="cogas_2015_3A.A.3">#REF!</definedName>
    <definedName name="cogas_2015_3A.A.4" localSheetId="2">#REF!</definedName>
    <definedName name="cogas_2015_3A.A.4">#REF!</definedName>
    <definedName name="cogas_2015_3A.A.5" localSheetId="2">#REF!</definedName>
    <definedName name="cogas_2015_3A.A.5">#REF!</definedName>
    <definedName name="cogas_2015_3A.A.6" localSheetId="2">#REF!</definedName>
    <definedName name="cogas_2015_3A.A.6">#REF!</definedName>
    <definedName name="cogas_2015_3A.A.7" localSheetId="2">#REF!</definedName>
    <definedName name="cogas_2015_3A.A.7">#REF!</definedName>
    <definedName name="cogas_2015_3A.A.8" localSheetId="2">#REF!</definedName>
    <definedName name="cogas_2015_3A.A.8">#REF!</definedName>
    <definedName name="cogas_2015_5A.A.32">'[1]AD - PAV Cogas'!$H$135</definedName>
    <definedName name="cogas_2015_5A.A.33">'[1]AD - PAV Cogas'!$H$136</definedName>
    <definedName name="cogas_2015_5A.A.34">'[1]AD - PAV Cogas'!$H$137</definedName>
    <definedName name="cogas_2015_5A.A.35">'[1]AD - PAV Cogas'!$H$138</definedName>
    <definedName name="cogas_2015_5A.A.36">'[1]AD - PAV Cogas'!$H$139</definedName>
    <definedName name="cogas_2015_7A.A.21" localSheetId="2">#REF!</definedName>
    <definedName name="cogas_2015_7A.A.21">#REF!</definedName>
    <definedName name="cogas_2015_7A.A.22" localSheetId="2">#REF!</definedName>
    <definedName name="cogas_2015_7A.A.22">#REF!</definedName>
    <definedName name="cogas_2015_7A.A.23" localSheetId="2">#REF!</definedName>
    <definedName name="cogas_2015_7A.A.23">#REF!</definedName>
    <definedName name="cogas_2015_7A.A.24" localSheetId="2">#REF!</definedName>
    <definedName name="cogas_2015_7A.A.24">#REF!</definedName>
    <definedName name="cogas_2015_7A.A.25" localSheetId="2">#REF!</definedName>
    <definedName name="cogas_2015_7A.A.25">#REF!</definedName>
    <definedName name="cogas_2015_7A.A.26" localSheetId="2">#REF!</definedName>
    <definedName name="cogas_2015_7A.A.26">#REF!</definedName>
    <definedName name="cogas_2015_7A.A.27" localSheetId="2">#REF!</definedName>
    <definedName name="cogas_2015_7A.A.27">#REF!</definedName>
    <definedName name="cogas_2015_7A.A.28" localSheetId="2">#REF!</definedName>
    <definedName name="cogas_2015_7A.A.28">#REF!</definedName>
    <definedName name="cogas_2015_7A.A.29" localSheetId="2">#REF!</definedName>
    <definedName name="cogas_2015_7A.A.29">#REF!</definedName>
    <definedName name="cogas_2015_7A.A.30" localSheetId="2">#REF!</definedName>
    <definedName name="cogas_2015_7A.A.30">#REF!</definedName>
    <definedName name="cogas_2015_7A.A.31" localSheetId="2">#REF!</definedName>
    <definedName name="cogas_2015_7A.A.31">#REF!</definedName>
    <definedName name="cogas_2015_7A.A.41" localSheetId="2">#REF!</definedName>
    <definedName name="cogas_2015_7A.A.41">#REF!</definedName>
    <definedName name="cogas_2015_7A.A.42" localSheetId="2">#REF!</definedName>
    <definedName name="cogas_2015_7A.A.42">#REF!</definedName>
    <definedName name="cogas_2015_7A.A.43" localSheetId="2">#REF!</definedName>
    <definedName name="cogas_2015_7A.A.43">#REF!</definedName>
    <definedName name="cogas_2015_7A.A.44" localSheetId="2">#REF!</definedName>
    <definedName name="cogas_2015_7A.A.44">#REF!</definedName>
    <definedName name="cogas_2015_7A.A.45" localSheetId="2">#REF!</definedName>
    <definedName name="cogas_2015_7A.A.45">#REF!</definedName>
    <definedName name="cogas_2015_7A.A.46" localSheetId="2">#REF!</definedName>
    <definedName name="cogas_2015_7A.A.46">#REF!</definedName>
    <definedName name="cogas_2015_7A.A.47" localSheetId="2">#REF!</definedName>
    <definedName name="cogas_2015_7A.A.47">#REF!</definedName>
    <definedName name="cogas_2015_7A.A.48" localSheetId="2">#REF!</definedName>
    <definedName name="cogas_2015_7A.A.48">#REF!</definedName>
    <definedName name="cogas_2015_7A.A.49" localSheetId="2">#REF!</definedName>
    <definedName name="cogas_2015_7A.A.49">#REF!</definedName>
    <definedName name="cogas_2015_7A.A.50" localSheetId="2">#REF!</definedName>
    <definedName name="cogas_2015_7A.A.50">#REF!</definedName>
    <definedName name="cogas_2015_7A.A.51" localSheetId="2">#REF!</definedName>
    <definedName name="cogas_2015_7A.A.51">#REF!</definedName>
    <definedName name="cogas_2015_7B.A.21" localSheetId="2">#REF!</definedName>
    <definedName name="cogas_2015_7B.A.21">#REF!</definedName>
    <definedName name="cogas_2015_7B.A.22" localSheetId="2">#REF!</definedName>
    <definedName name="cogas_2015_7B.A.22">#REF!</definedName>
    <definedName name="cogas_2015_7B.A.23" localSheetId="2">#REF!</definedName>
    <definedName name="cogas_2015_7B.A.23">#REF!</definedName>
    <definedName name="cogas_2015_7B.A.24" localSheetId="2">#REF!</definedName>
    <definedName name="cogas_2015_7B.A.24">#REF!</definedName>
    <definedName name="cogas_2015_7B.A.25" localSheetId="2">#REF!</definedName>
    <definedName name="cogas_2015_7B.A.25">#REF!</definedName>
    <definedName name="cogas_2015_7B.A.26" localSheetId="2">#REF!</definedName>
    <definedName name="cogas_2015_7B.A.26">#REF!</definedName>
    <definedName name="cogas_2015_7B.A.27" localSheetId="2">#REF!</definedName>
    <definedName name="cogas_2015_7B.A.27">#REF!</definedName>
    <definedName name="cogas_2015_7B.A.28" localSheetId="2">#REF!</definedName>
    <definedName name="cogas_2015_7B.A.28">#REF!</definedName>
    <definedName name="cogas_2015_7B.A.29" localSheetId="2">#REF!</definedName>
    <definedName name="cogas_2015_7B.A.29">#REF!</definedName>
    <definedName name="cogas_2015_7B.A.30" localSheetId="2">#REF!</definedName>
    <definedName name="cogas_2015_7B.A.30">#REF!</definedName>
    <definedName name="COGAS_2015_INV_LOG">#REF!</definedName>
    <definedName name="COGAS_2015_OO_LOG" localSheetId="2">#REF!</definedName>
    <definedName name="COGAS_2015_OO_LOG">#REF!</definedName>
    <definedName name="COGAS_2015_OPEX_LOG" localSheetId="2">#REF!</definedName>
    <definedName name="COGAS_2015_OPEX_LOG">#REF!</definedName>
    <definedName name="COGAS_OPEX_2014_LOG" localSheetId="2">#REF!</definedName>
    <definedName name="COGAS_OPEX_2014_LOG">#REF!</definedName>
    <definedName name="DATUMIMPORT_INV_2014_LOG">#REF!</definedName>
    <definedName name="DATUMIMPORT_INV_2015_LOG">#REF!</definedName>
    <definedName name="DATUMIMPORT_OO_2014_LOG">#REF!</definedName>
    <definedName name="DATUMIMPORT_OO_2015_LOG" localSheetId="2">#REF!</definedName>
    <definedName name="DATUMIMPORT_OO_2015_LOG">#REF!</definedName>
    <definedName name="DATUMIMPORT_OPEX_2014_LOG" localSheetId="2">#REF!</definedName>
    <definedName name="DATUMIMPORT_OPEX_2014_LOG">#REF!</definedName>
    <definedName name="DATUMIMPORT_OPEX_2015_LOG" localSheetId="2">#REF!</definedName>
    <definedName name="DATUMIMPORT_OPEX_2015_LOG">#REF!</definedName>
    <definedName name="endinet_2014_2B.E.tot" localSheetId="2">#REF!</definedName>
    <definedName name="endinet_2014_2B.E.tot">#REF!</definedName>
    <definedName name="endinet_2014_3A.A.1" localSheetId="2">#REF!</definedName>
    <definedName name="endinet_2014_3A.A.1">#REF!</definedName>
    <definedName name="endinet_2014_3A.A.10" localSheetId="2">#REF!</definedName>
    <definedName name="endinet_2014_3A.A.10">#REF!</definedName>
    <definedName name="endinet_2014_3A.A.11" localSheetId="2">#REF!</definedName>
    <definedName name="endinet_2014_3A.A.11">#REF!</definedName>
    <definedName name="endinet_2014_3A.A.12" localSheetId="2">#REF!</definedName>
    <definedName name="endinet_2014_3A.A.12">#REF!</definedName>
    <definedName name="endinet_2014_3A.A.13" localSheetId="2">#REF!</definedName>
    <definedName name="endinet_2014_3A.A.13">#REF!</definedName>
    <definedName name="endinet_2014_3A.A.15" localSheetId="2">#REF!</definedName>
    <definedName name="endinet_2014_3A.A.15">#REF!</definedName>
    <definedName name="endinet_2014_3A.A.2" localSheetId="2">#REF!</definedName>
    <definedName name="endinet_2014_3A.A.2">#REF!</definedName>
    <definedName name="endinet_2014_3A.A.3" localSheetId="2">#REF!</definedName>
    <definedName name="endinet_2014_3A.A.3">#REF!</definedName>
    <definedName name="endinet_2014_3A.A.4" localSheetId="2">#REF!</definedName>
    <definedName name="endinet_2014_3A.A.4">#REF!</definedName>
    <definedName name="endinet_2014_3A.A.5" localSheetId="2">#REF!</definedName>
    <definedName name="endinet_2014_3A.A.5">#REF!</definedName>
    <definedName name="endinet_2014_3A.A.6" localSheetId="2">#REF!</definedName>
    <definedName name="endinet_2014_3A.A.6">#REF!</definedName>
    <definedName name="endinet_2014_3A.A.7" localSheetId="2">#REF!</definedName>
    <definedName name="endinet_2014_3A.A.7">#REF!</definedName>
    <definedName name="endinet_2014_3A.A.8" localSheetId="2">#REF!</definedName>
    <definedName name="endinet_2014_3A.A.8">#REF!</definedName>
    <definedName name="endinet_2014_7A.A.21" localSheetId="2">#REF!</definedName>
    <definedName name="endinet_2014_7A.A.21">#REF!</definedName>
    <definedName name="endinet_2014_7A.A.22" localSheetId="2">#REF!</definedName>
    <definedName name="endinet_2014_7A.A.22">#REF!</definedName>
    <definedName name="endinet_2014_7A.A.23" localSheetId="2">#REF!</definedName>
    <definedName name="endinet_2014_7A.A.23">#REF!</definedName>
    <definedName name="endinet_2014_7A.A.24" localSheetId="2">#REF!</definedName>
    <definedName name="endinet_2014_7A.A.24">#REF!</definedName>
    <definedName name="endinet_2014_7A.A.25" localSheetId="2">#REF!</definedName>
    <definedName name="endinet_2014_7A.A.25">#REF!</definedName>
    <definedName name="endinet_2014_7A.A.26" localSheetId="2">#REF!</definedName>
    <definedName name="endinet_2014_7A.A.26">#REF!</definedName>
    <definedName name="endinet_2014_7A.A.27" localSheetId="2">#REF!</definedName>
    <definedName name="endinet_2014_7A.A.27">#REF!</definedName>
    <definedName name="endinet_2014_7A.A.28" localSheetId="2">#REF!</definedName>
    <definedName name="endinet_2014_7A.A.28">#REF!</definedName>
    <definedName name="endinet_2014_7A.A.29" localSheetId="2">#REF!</definedName>
    <definedName name="endinet_2014_7A.A.29">#REF!</definedName>
    <definedName name="endinet_2014_7A.A.30" localSheetId="2">#REF!</definedName>
    <definedName name="endinet_2014_7A.A.30">#REF!</definedName>
    <definedName name="endinet_2014_7A.A.31" localSheetId="2">#REF!</definedName>
    <definedName name="endinet_2014_7A.A.31">#REF!</definedName>
    <definedName name="endinet_2014_7A.A.41" localSheetId="2">#REF!</definedName>
    <definedName name="endinet_2014_7A.A.41">#REF!</definedName>
    <definedName name="endinet_2014_7A.A.42" localSheetId="2">#REF!</definedName>
    <definedName name="endinet_2014_7A.A.42">#REF!</definedName>
    <definedName name="endinet_2014_7A.A.43" localSheetId="2">#REF!</definedName>
    <definedName name="endinet_2014_7A.A.43">#REF!</definedName>
    <definedName name="endinet_2014_7A.A.44" localSheetId="2">#REF!</definedName>
    <definedName name="endinet_2014_7A.A.44">#REF!</definedName>
    <definedName name="endinet_2014_7A.A.45" localSheetId="2">#REF!</definedName>
    <definedName name="endinet_2014_7A.A.45">#REF!</definedName>
    <definedName name="endinet_2014_7A.A.46" localSheetId="2">#REF!</definedName>
    <definedName name="endinet_2014_7A.A.46">#REF!</definedName>
    <definedName name="endinet_2014_7A.A.47" localSheetId="2">#REF!</definedName>
    <definedName name="endinet_2014_7A.A.47">#REF!</definedName>
    <definedName name="endinet_2014_7A.A.48" localSheetId="2">#REF!</definedName>
    <definedName name="endinet_2014_7A.A.48">#REF!</definedName>
    <definedName name="endinet_2014_7A.A.49" localSheetId="2">#REF!</definedName>
    <definedName name="endinet_2014_7A.A.49">#REF!</definedName>
    <definedName name="endinet_2014_7A.A.50" localSheetId="2">#REF!</definedName>
    <definedName name="endinet_2014_7A.A.50">#REF!</definedName>
    <definedName name="endinet_2014_7A.A.51" localSheetId="2">#REF!</definedName>
    <definedName name="endinet_2014_7A.A.51">#REF!</definedName>
    <definedName name="endinet_2014_7B.A.21" localSheetId="2">#REF!</definedName>
    <definedName name="endinet_2014_7B.A.21">#REF!</definedName>
    <definedName name="endinet_2014_7B.A.22" localSheetId="2">#REF!</definedName>
    <definedName name="endinet_2014_7B.A.22">#REF!</definedName>
    <definedName name="endinet_2014_7B.A.23" localSheetId="2">#REF!</definedName>
    <definedName name="endinet_2014_7B.A.23">#REF!</definedName>
    <definedName name="endinet_2014_7B.A.24" localSheetId="2">#REF!</definedName>
    <definedName name="endinet_2014_7B.A.24">#REF!</definedName>
    <definedName name="endinet_2014_7B.A.25" localSheetId="2">#REF!</definedName>
    <definedName name="endinet_2014_7B.A.25">#REF!</definedName>
    <definedName name="endinet_2014_7B.A.26" localSheetId="2">#REF!</definedName>
    <definedName name="endinet_2014_7B.A.26">#REF!</definedName>
    <definedName name="endinet_2014_7B.A.27" localSheetId="2">#REF!</definedName>
    <definedName name="endinet_2014_7B.A.27">#REF!</definedName>
    <definedName name="endinet_2014_7B.A.28" localSheetId="2">#REF!</definedName>
    <definedName name="endinet_2014_7B.A.28">#REF!</definedName>
    <definedName name="endinet_2014_7B.A.29" localSheetId="2">#REF!</definedName>
    <definedName name="endinet_2014_7B.A.29">#REF!</definedName>
    <definedName name="endinet_2014_7B.A.30" localSheetId="2">#REF!</definedName>
    <definedName name="endinet_2014_7B.A.30">#REF!</definedName>
    <definedName name="ENDINET_2014_INV_LOG">#REF!</definedName>
    <definedName name="ENDINET_2014_OO_LOG" localSheetId="2">#REF!</definedName>
    <definedName name="ENDINET_2014_OO_LOG">#REF!</definedName>
    <definedName name="ENDINET_2014_OPEX_LOG" localSheetId="2">#REF!</definedName>
    <definedName name="ENDINET_2014_OPEX_LOG">#REF!</definedName>
    <definedName name="endinet_2015_2B.E.tot" localSheetId="2">#REF!</definedName>
    <definedName name="endinet_2015_2B.E.tot">#REF!</definedName>
    <definedName name="endinet_2015_3A.A.1" localSheetId="2">#REF!</definedName>
    <definedName name="endinet_2015_3A.A.1">#REF!</definedName>
    <definedName name="endinet_2015_3A.A.10" localSheetId="2">#REF!</definedName>
    <definedName name="endinet_2015_3A.A.10">#REF!</definedName>
    <definedName name="endinet_2015_3A.A.11" localSheetId="2">#REF!</definedName>
    <definedName name="endinet_2015_3A.A.11">#REF!</definedName>
    <definedName name="endinet_2015_3A.A.12" localSheetId="2">#REF!</definedName>
    <definedName name="endinet_2015_3A.A.12">#REF!</definedName>
    <definedName name="endinet_2015_3A.A.13" localSheetId="2">#REF!</definedName>
    <definedName name="endinet_2015_3A.A.13">#REF!</definedName>
    <definedName name="endinet_2015_3A.A.15" localSheetId="2">#REF!</definedName>
    <definedName name="endinet_2015_3A.A.15">#REF!</definedName>
    <definedName name="endinet_2015_3A.A.2" localSheetId="2">#REF!</definedName>
    <definedName name="endinet_2015_3A.A.2">#REF!</definedName>
    <definedName name="endinet_2015_3A.A.3" localSheetId="2">#REF!</definedName>
    <definedName name="endinet_2015_3A.A.3">#REF!</definedName>
    <definedName name="endinet_2015_3A.A.4" localSheetId="2">#REF!</definedName>
    <definedName name="endinet_2015_3A.A.4">#REF!</definedName>
    <definedName name="endinet_2015_3A.A.5" localSheetId="2">#REF!</definedName>
    <definedName name="endinet_2015_3A.A.5">#REF!</definedName>
    <definedName name="endinet_2015_3A.A.6" localSheetId="2">#REF!</definedName>
    <definedName name="endinet_2015_3A.A.6">#REF!</definedName>
    <definedName name="endinet_2015_3A.A.7" localSheetId="2">#REF!</definedName>
    <definedName name="endinet_2015_3A.A.7">#REF!</definedName>
    <definedName name="endinet_2015_3A.A.8" localSheetId="2">#REF!</definedName>
    <definedName name="endinet_2015_3A.A.8">#REF!</definedName>
    <definedName name="endinet_2015_7A.A.21" localSheetId="2">#REF!</definedName>
    <definedName name="endinet_2015_7A.A.21">#REF!</definedName>
    <definedName name="endinet_2015_7A.A.22" localSheetId="2">#REF!</definedName>
    <definedName name="endinet_2015_7A.A.22">#REF!</definedName>
    <definedName name="endinet_2015_7A.A.23" localSheetId="2">#REF!</definedName>
    <definedName name="endinet_2015_7A.A.23">#REF!</definedName>
    <definedName name="endinet_2015_7A.A.24" localSheetId="2">#REF!</definedName>
    <definedName name="endinet_2015_7A.A.24">#REF!</definedName>
    <definedName name="endinet_2015_7A.A.25" localSheetId="2">#REF!</definedName>
    <definedName name="endinet_2015_7A.A.25">#REF!</definedName>
    <definedName name="endinet_2015_7A.A.26" localSheetId="2">#REF!</definedName>
    <definedName name="endinet_2015_7A.A.26">#REF!</definedName>
    <definedName name="endinet_2015_7A.A.27" localSheetId="2">#REF!</definedName>
    <definedName name="endinet_2015_7A.A.27">#REF!</definedName>
    <definedName name="endinet_2015_7A.A.28" localSheetId="2">#REF!</definedName>
    <definedName name="endinet_2015_7A.A.28">#REF!</definedName>
    <definedName name="endinet_2015_7A.A.29" localSheetId="2">#REF!</definedName>
    <definedName name="endinet_2015_7A.A.29">#REF!</definedName>
    <definedName name="endinet_2015_7A.A.30" localSheetId="2">#REF!</definedName>
    <definedName name="endinet_2015_7A.A.30">#REF!</definedName>
    <definedName name="endinet_2015_7A.A.31" localSheetId="2">#REF!</definedName>
    <definedName name="endinet_2015_7A.A.31">#REF!</definedName>
    <definedName name="endinet_2015_7A.A.41" localSheetId="2">#REF!</definedName>
    <definedName name="endinet_2015_7A.A.41">#REF!</definedName>
    <definedName name="endinet_2015_7A.A.42" localSheetId="2">#REF!</definedName>
    <definedName name="endinet_2015_7A.A.42">#REF!</definedName>
    <definedName name="endinet_2015_7A.A.43" localSheetId="2">#REF!</definedName>
    <definedName name="endinet_2015_7A.A.43">#REF!</definedName>
    <definedName name="endinet_2015_7A.A.44" localSheetId="2">#REF!</definedName>
    <definedName name="endinet_2015_7A.A.44">#REF!</definedName>
    <definedName name="endinet_2015_7A.A.45" localSheetId="2">#REF!</definedName>
    <definedName name="endinet_2015_7A.A.45">#REF!</definedName>
    <definedName name="endinet_2015_7A.A.46" localSheetId="2">#REF!</definedName>
    <definedName name="endinet_2015_7A.A.46">#REF!</definedName>
    <definedName name="endinet_2015_7A.A.47" localSheetId="2">#REF!</definedName>
    <definedName name="endinet_2015_7A.A.47">#REF!</definedName>
    <definedName name="endinet_2015_7A.A.48" localSheetId="2">#REF!</definedName>
    <definedName name="endinet_2015_7A.A.48">#REF!</definedName>
    <definedName name="endinet_2015_7A.A.49" localSheetId="2">#REF!</definedName>
    <definedName name="endinet_2015_7A.A.49">#REF!</definedName>
    <definedName name="endinet_2015_7A.A.50" localSheetId="2">#REF!</definedName>
    <definedName name="endinet_2015_7A.A.50">#REF!</definedName>
    <definedName name="endinet_2015_7A.A.51" localSheetId="2">#REF!</definedName>
    <definedName name="endinet_2015_7A.A.51">#REF!</definedName>
    <definedName name="endinet_2015_7B.A.21" localSheetId="2">#REF!</definedName>
    <definedName name="endinet_2015_7B.A.21">#REF!</definedName>
    <definedName name="endinet_2015_7B.A.22" localSheetId="2">#REF!</definedName>
    <definedName name="endinet_2015_7B.A.22">#REF!</definedName>
    <definedName name="endinet_2015_7B.A.23" localSheetId="2">#REF!</definedName>
    <definedName name="endinet_2015_7B.A.23">#REF!</definedName>
    <definedName name="endinet_2015_7B.A.24" localSheetId="2">#REF!</definedName>
    <definedName name="endinet_2015_7B.A.24">#REF!</definedName>
    <definedName name="endinet_2015_7B.A.25" localSheetId="2">#REF!</definedName>
    <definedName name="endinet_2015_7B.A.25">#REF!</definedName>
    <definedName name="endinet_2015_7B.A.26" localSheetId="2">#REF!</definedName>
    <definedName name="endinet_2015_7B.A.26">#REF!</definedName>
    <definedName name="endinet_2015_7B.A.27" localSheetId="2">#REF!</definedName>
    <definedName name="endinet_2015_7B.A.27">#REF!</definedName>
    <definedName name="endinet_2015_7B.A.28" localSheetId="2">#REF!</definedName>
    <definedName name="endinet_2015_7B.A.28">#REF!</definedName>
    <definedName name="endinet_2015_7B.A.29" localSheetId="2">#REF!</definedName>
    <definedName name="endinet_2015_7B.A.29">#REF!</definedName>
    <definedName name="endinet_2015_7B.A.30" localSheetId="2">#REF!</definedName>
    <definedName name="endinet_2015_7B.A.30">#REF!</definedName>
    <definedName name="ENDINET_2015_INV_LOG">#REF!</definedName>
    <definedName name="ENDINET_2015_OO_LOG" localSheetId="2">#REF!</definedName>
    <definedName name="ENDINET_2015_OO_LOG">#REF!</definedName>
    <definedName name="ENDINET_2015_OPEX_LOG" localSheetId="2">#REF!</definedName>
    <definedName name="ENDINET_2015_OPEX_LOG">#REF!</definedName>
    <definedName name="enduris_2014_2B.E.tot" localSheetId="2">#REF!</definedName>
    <definedName name="enduris_2014_2B.E.tot">#REF!</definedName>
    <definedName name="enduris_2014_3A.A.1" localSheetId="2">#REF!</definedName>
    <definedName name="enduris_2014_3A.A.1">#REF!</definedName>
    <definedName name="enduris_2014_3A.A.10" localSheetId="2">#REF!</definedName>
    <definedName name="enduris_2014_3A.A.10">#REF!</definedName>
    <definedName name="enduris_2014_3A.A.11" localSheetId="2">#REF!</definedName>
    <definedName name="enduris_2014_3A.A.11">#REF!</definedName>
    <definedName name="enduris_2014_3A.A.12" localSheetId="2">#REF!</definedName>
    <definedName name="enduris_2014_3A.A.12">#REF!</definedName>
    <definedName name="enduris_2014_3A.A.13" localSheetId="2">#REF!</definedName>
    <definedName name="enduris_2014_3A.A.13">#REF!</definedName>
    <definedName name="enduris_2014_3A.A.15" localSheetId="2">#REF!</definedName>
    <definedName name="enduris_2014_3A.A.15">#REF!</definedName>
    <definedName name="enduris_2014_3A.A.2" localSheetId="2">#REF!</definedName>
    <definedName name="enduris_2014_3A.A.2">#REF!</definedName>
    <definedName name="enduris_2014_3A.A.3" localSheetId="2">#REF!</definedName>
    <definedName name="enduris_2014_3A.A.3">#REF!</definedName>
    <definedName name="enduris_2014_3A.A.4" localSheetId="2">#REF!</definedName>
    <definedName name="enduris_2014_3A.A.4">#REF!</definedName>
    <definedName name="enduris_2014_3A.A.5" localSheetId="2">#REF!</definedName>
    <definedName name="enduris_2014_3A.A.5">#REF!</definedName>
    <definedName name="enduris_2014_3A.A.6" localSheetId="2">#REF!</definedName>
    <definedName name="enduris_2014_3A.A.6">#REF!</definedName>
    <definedName name="enduris_2014_3A.A.7" localSheetId="2">#REF!</definedName>
    <definedName name="enduris_2014_3A.A.7">#REF!</definedName>
    <definedName name="enduris_2014_3A.A.8" localSheetId="2">#REF!</definedName>
    <definedName name="enduris_2014_3A.A.8">#REF!</definedName>
    <definedName name="enduris_2014_7A.A.21" localSheetId="2">#REF!</definedName>
    <definedName name="enduris_2014_7A.A.21">#REF!</definedName>
    <definedName name="enduris_2014_7A.A.22" localSheetId="2">#REF!</definedName>
    <definedName name="enduris_2014_7A.A.22">#REF!</definedName>
    <definedName name="enduris_2014_7A.A.23" localSheetId="2">#REF!</definedName>
    <definedName name="enduris_2014_7A.A.23">#REF!</definedName>
    <definedName name="enduris_2014_7A.A.24" localSheetId="2">#REF!</definedName>
    <definedName name="enduris_2014_7A.A.24">#REF!</definedName>
    <definedName name="enduris_2014_7A.A.25" localSheetId="2">#REF!</definedName>
    <definedName name="enduris_2014_7A.A.25">#REF!</definedName>
    <definedName name="enduris_2014_7A.A.26" localSheetId="2">#REF!</definedName>
    <definedName name="enduris_2014_7A.A.26">#REF!</definedName>
    <definedName name="enduris_2014_7A.A.27" localSheetId="2">#REF!</definedName>
    <definedName name="enduris_2014_7A.A.27">#REF!</definedName>
    <definedName name="enduris_2014_7A.A.28" localSheetId="2">#REF!</definedName>
    <definedName name="enduris_2014_7A.A.28">#REF!</definedName>
    <definedName name="enduris_2014_7A.A.29" localSheetId="2">#REF!</definedName>
    <definedName name="enduris_2014_7A.A.29">#REF!</definedName>
    <definedName name="enduris_2014_7A.A.30" localSheetId="2">#REF!</definedName>
    <definedName name="enduris_2014_7A.A.30">#REF!</definedName>
    <definedName name="enduris_2014_7A.A.31" localSheetId="2">#REF!</definedName>
    <definedName name="enduris_2014_7A.A.31">#REF!</definedName>
    <definedName name="enduris_2014_7A.A.41" localSheetId="2">#REF!</definedName>
    <definedName name="enduris_2014_7A.A.41">#REF!</definedName>
    <definedName name="enduris_2014_7A.A.42" localSheetId="2">#REF!</definedName>
    <definedName name="enduris_2014_7A.A.42">#REF!</definedName>
    <definedName name="enduris_2014_7A.A.43" localSheetId="2">#REF!</definedName>
    <definedName name="enduris_2014_7A.A.43">#REF!</definedName>
    <definedName name="enduris_2014_7A.A.44" localSheetId="2">#REF!</definedName>
    <definedName name="enduris_2014_7A.A.44">#REF!</definedName>
    <definedName name="enduris_2014_7A.A.45" localSheetId="2">#REF!</definedName>
    <definedName name="enduris_2014_7A.A.45">#REF!</definedName>
    <definedName name="enduris_2014_7A.A.46" localSheetId="2">#REF!</definedName>
    <definedName name="enduris_2014_7A.A.46">#REF!</definedName>
    <definedName name="enduris_2014_7A.A.47" localSheetId="2">#REF!</definedName>
    <definedName name="enduris_2014_7A.A.47">#REF!</definedName>
    <definedName name="enduris_2014_7A.A.48" localSheetId="2">#REF!</definedName>
    <definedName name="enduris_2014_7A.A.48">#REF!</definedName>
    <definedName name="enduris_2014_7A.A.49" localSheetId="2">#REF!</definedName>
    <definedName name="enduris_2014_7A.A.49">#REF!</definedName>
    <definedName name="enduris_2014_7A.A.50" localSheetId="2">#REF!</definedName>
    <definedName name="enduris_2014_7A.A.50">#REF!</definedName>
    <definedName name="enduris_2014_7A.A.51" localSheetId="2">#REF!</definedName>
    <definedName name="enduris_2014_7A.A.51">#REF!</definedName>
    <definedName name="enduris_2014_7B.A.21" localSheetId="2">#REF!</definedName>
    <definedName name="enduris_2014_7B.A.21">#REF!</definedName>
    <definedName name="enduris_2014_7B.A.22" localSheetId="2">#REF!</definedName>
    <definedName name="enduris_2014_7B.A.22">#REF!</definedName>
    <definedName name="enduris_2014_7B.A.23" localSheetId="2">#REF!</definedName>
    <definedName name="enduris_2014_7B.A.23">#REF!</definedName>
    <definedName name="enduris_2014_7B.A.24" localSheetId="2">#REF!</definedName>
    <definedName name="enduris_2014_7B.A.24">#REF!</definedName>
    <definedName name="enduris_2014_7B.A.25" localSheetId="2">#REF!</definedName>
    <definedName name="enduris_2014_7B.A.25">#REF!</definedName>
    <definedName name="enduris_2014_7B.A.26" localSheetId="2">#REF!</definedName>
    <definedName name="enduris_2014_7B.A.26">#REF!</definedName>
    <definedName name="enduris_2014_7B.A.27" localSheetId="2">#REF!</definedName>
    <definedName name="enduris_2014_7B.A.27">#REF!</definedName>
    <definedName name="enduris_2014_7B.A.28" localSheetId="2">#REF!</definedName>
    <definedName name="enduris_2014_7B.A.28">#REF!</definedName>
    <definedName name="enduris_2014_7B.A.29" localSheetId="2">#REF!</definedName>
    <definedName name="enduris_2014_7B.A.29">#REF!</definedName>
    <definedName name="enduris_2014_7B.A.30" localSheetId="2">#REF!</definedName>
    <definedName name="enduris_2014_7B.A.30">#REF!</definedName>
    <definedName name="ENDURIS_2014_INV_LOG">#REF!</definedName>
    <definedName name="ENDURIS_2014_OO_LOG">#REF!</definedName>
    <definedName name="enduris_2015_2B.E.tot" localSheetId="2">#REF!</definedName>
    <definedName name="enduris_2015_2B.E.tot">#REF!</definedName>
    <definedName name="enduris_2015_3A.A.1" localSheetId="2">#REF!</definedName>
    <definedName name="enduris_2015_3A.A.1">#REF!</definedName>
    <definedName name="enduris_2015_3A.A.10" localSheetId="2">#REF!</definedName>
    <definedName name="enduris_2015_3A.A.10">#REF!</definedName>
    <definedName name="enduris_2015_3A.A.11" localSheetId="2">#REF!</definedName>
    <definedName name="enduris_2015_3A.A.11">#REF!</definedName>
    <definedName name="enduris_2015_3A.A.12" localSheetId="2">#REF!</definedName>
    <definedName name="enduris_2015_3A.A.12">#REF!</definedName>
    <definedName name="enduris_2015_3A.A.13" localSheetId="2">#REF!</definedName>
    <definedName name="enduris_2015_3A.A.13">#REF!</definedName>
    <definedName name="enduris_2015_3A.A.15" localSheetId="2">#REF!</definedName>
    <definedName name="enduris_2015_3A.A.15">#REF!</definedName>
    <definedName name="enduris_2015_3A.A.2" localSheetId="2">#REF!</definedName>
    <definedName name="enduris_2015_3A.A.2">#REF!</definedName>
    <definedName name="enduris_2015_3A.A.3" localSheetId="2">#REF!</definedName>
    <definedName name="enduris_2015_3A.A.3">#REF!</definedName>
    <definedName name="enduris_2015_3A.A.4" localSheetId="2">#REF!</definedName>
    <definedName name="enduris_2015_3A.A.4">#REF!</definedName>
    <definedName name="enduris_2015_3A.A.5" localSheetId="2">#REF!</definedName>
    <definedName name="enduris_2015_3A.A.5">#REF!</definedName>
    <definedName name="enduris_2015_3A.A.6" localSheetId="2">#REF!</definedName>
    <definedName name="enduris_2015_3A.A.6">#REF!</definedName>
    <definedName name="enduris_2015_3A.A.7" localSheetId="2">#REF!</definedName>
    <definedName name="enduris_2015_3A.A.7">#REF!</definedName>
    <definedName name="enduris_2015_3A.A.8" localSheetId="2">#REF!</definedName>
    <definedName name="enduris_2015_3A.A.8">#REF!</definedName>
    <definedName name="enduris_2015_7A.A.21" localSheetId="2">#REF!</definedName>
    <definedName name="enduris_2015_7A.A.21">#REF!</definedName>
    <definedName name="enduris_2015_7A.A.22" localSheetId="2">#REF!</definedName>
    <definedName name="enduris_2015_7A.A.22">#REF!</definedName>
    <definedName name="enduris_2015_7A.A.23" localSheetId="2">#REF!</definedName>
    <definedName name="enduris_2015_7A.A.23">#REF!</definedName>
    <definedName name="enduris_2015_7A.A.24" localSheetId="2">#REF!</definedName>
    <definedName name="enduris_2015_7A.A.24">#REF!</definedName>
    <definedName name="enduris_2015_7A.A.25" localSheetId="2">#REF!</definedName>
    <definedName name="enduris_2015_7A.A.25">#REF!</definedName>
    <definedName name="enduris_2015_7A.A.26" localSheetId="2">#REF!</definedName>
    <definedName name="enduris_2015_7A.A.26">#REF!</definedName>
    <definedName name="enduris_2015_7A.A.27" localSheetId="2">#REF!</definedName>
    <definedName name="enduris_2015_7A.A.27">#REF!</definedName>
    <definedName name="enduris_2015_7A.A.28" localSheetId="2">#REF!</definedName>
    <definedName name="enduris_2015_7A.A.28">#REF!</definedName>
    <definedName name="enduris_2015_7A.A.29" localSheetId="2">#REF!</definedName>
    <definedName name="enduris_2015_7A.A.29">#REF!</definedName>
    <definedName name="enduris_2015_7A.A.30" localSheetId="2">#REF!</definedName>
    <definedName name="enduris_2015_7A.A.30">#REF!</definedName>
    <definedName name="enduris_2015_7A.A.31" localSheetId="2">#REF!</definedName>
    <definedName name="enduris_2015_7A.A.31">#REF!</definedName>
    <definedName name="enduris_2015_7A.A.41" localSheetId="2">#REF!</definedName>
    <definedName name="enduris_2015_7A.A.41">#REF!</definedName>
    <definedName name="enduris_2015_7A.A.42" localSheetId="2">#REF!</definedName>
    <definedName name="enduris_2015_7A.A.42">#REF!</definedName>
    <definedName name="enduris_2015_7A.A.43" localSheetId="2">#REF!</definedName>
    <definedName name="enduris_2015_7A.A.43">#REF!</definedName>
    <definedName name="enduris_2015_7A.A.44" localSheetId="2">#REF!</definedName>
    <definedName name="enduris_2015_7A.A.44">#REF!</definedName>
    <definedName name="enduris_2015_7A.A.45" localSheetId="2">#REF!</definedName>
    <definedName name="enduris_2015_7A.A.45">#REF!</definedName>
    <definedName name="enduris_2015_7A.A.46" localSheetId="2">#REF!</definedName>
    <definedName name="enduris_2015_7A.A.46">#REF!</definedName>
    <definedName name="enduris_2015_7A.A.47" localSheetId="2">#REF!</definedName>
    <definedName name="enduris_2015_7A.A.47">#REF!</definedName>
    <definedName name="enduris_2015_7A.A.48" localSheetId="2">#REF!</definedName>
    <definedName name="enduris_2015_7A.A.48">#REF!</definedName>
    <definedName name="enduris_2015_7A.A.49" localSheetId="2">#REF!</definedName>
    <definedName name="enduris_2015_7A.A.49">#REF!</definedName>
    <definedName name="enduris_2015_7A.A.50" localSheetId="2">#REF!</definedName>
    <definedName name="enduris_2015_7A.A.50">#REF!</definedName>
    <definedName name="enduris_2015_7A.A.51" localSheetId="2">#REF!</definedName>
    <definedName name="enduris_2015_7A.A.51">#REF!</definedName>
    <definedName name="enduris_2015_7B.A.21" localSheetId="2">#REF!</definedName>
    <definedName name="enduris_2015_7B.A.21">#REF!</definedName>
    <definedName name="enduris_2015_7B.A.22" localSheetId="2">#REF!</definedName>
    <definedName name="enduris_2015_7B.A.22">#REF!</definedName>
    <definedName name="enduris_2015_7B.A.23" localSheetId="2">#REF!</definedName>
    <definedName name="enduris_2015_7B.A.23">#REF!</definedName>
    <definedName name="enduris_2015_7B.A.24" localSheetId="2">#REF!</definedName>
    <definedName name="enduris_2015_7B.A.24">#REF!</definedName>
    <definedName name="enduris_2015_7B.A.25" localSheetId="2">#REF!</definedName>
    <definedName name="enduris_2015_7B.A.25">#REF!</definedName>
    <definedName name="enduris_2015_7B.A.26" localSheetId="2">#REF!</definedName>
    <definedName name="enduris_2015_7B.A.26">#REF!</definedName>
    <definedName name="enduris_2015_7B.A.27" localSheetId="2">#REF!</definedName>
    <definedName name="enduris_2015_7B.A.27">#REF!</definedName>
    <definedName name="enduris_2015_7B.A.28" localSheetId="2">#REF!</definedName>
    <definedName name="enduris_2015_7B.A.28">#REF!</definedName>
    <definedName name="enduris_2015_7B.A.29" localSheetId="2">#REF!</definedName>
    <definedName name="enduris_2015_7B.A.29">#REF!</definedName>
    <definedName name="enduris_2015_7B.A.30" localSheetId="2">#REF!</definedName>
    <definedName name="enduris_2015_7B.A.30">#REF!</definedName>
    <definedName name="ENDURIS_2015_INV_LOG">#REF!</definedName>
    <definedName name="ENDURIS_2015_OO_LOG" localSheetId="2">#REF!</definedName>
    <definedName name="ENDURIS_2015_OO_LOG">#REF!</definedName>
    <definedName name="ENDURIS_2015_OPEX_LOG" localSheetId="2">#REF!</definedName>
    <definedName name="ENDURIS_2015_OPEX_LOG">#REF!</definedName>
    <definedName name="ENDURIS_OPEX_2014_LOG" localSheetId="2">#REF!</definedName>
    <definedName name="ENDURIS_OPEX_2014_LOG">#REF!</definedName>
    <definedName name="enexis_2014_2B.E.tot" localSheetId="2">#REF!</definedName>
    <definedName name="enexis_2014_2B.E.tot">#REF!</definedName>
    <definedName name="enexis_2014_3A.A.1" localSheetId="2">#REF!</definedName>
    <definedName name="enexis_2014_3A.A.1">#REF!</definedName>
    <definedName name="enexis_2014_3A.A.10" localSheetId="2">#REF!</definedName>
    <definedName name="enexis_2014_3A.A.10">#REF!</definedName>
    <definedName name="enexis_2014_3A.A.11" localSheetId="2">#REF!</definedName>
    <definedName name="enexis_2014_3A.A.11">#REF!</definedName>
    <definedName name="enexis_2014_3A.A.12" localSheetId="2">#REF!</definedName>
    <definedName name="enexis_2014_3A.A.12">#REF!</definedName>
    <definedName name="enexis_2014_3A.A.13" localSheetId="2">#REF!</definedName>
    <definedName name="enexis_2014_3A.A.13">#REF!</definedName>
    <definedName name="enexis_2014_3A.A.15" localSheetId="2">#REF!</definedName>
    <definedName name="enexis_2014_3A.A.15">#REF!</definedName>
    <definedName name="enexis_2014_3A.A.2" localSheetId="2">#REF!</definedName>
    <definedName name="enexis_2014_3A.A.2">#REF!</definedName>
    <definedName name="enexis_2014_3A.A.3" localSheetId="2">#REF!</definedName>
    <definedName name="enexis_2014_3A.A.3">#REF!</definedName>
    <definedName name="enexis_2014_3A.A.4" localSheetId="2">#REF!</definedName>
    <definedName name="enexis_2014_3A.A.4">#REF!</definedName>
    <definedName name="enexis_2014_3A.A.5" localSheetId="2">#REF!</definedName>
    <definedName name="enexis_2014_3A.A.5">#REF!</definedName>
    <definedName name="enexis_2014_3A.A.6" localSheetId="2">#REF!</definedName>
    <definedName name="enexis_2014_3A.A.6">#REF!</definedName>
    <definedName name="enexis_2014_3A.A.7" localSheetId="2">#REF!</definedName>
    <definedName name="enexis_2014_3A.A.7">#REF!</definedName>
    <definedName name="enexis_2014_3A.A.8" localSheetId="2">#REF!</definedName>
    <definedName name="enexis_2014_3A.A.8">#REF!</definedName>
    <definedName name="enexis_2014_7A.A.21" localSheetId="2">#REF!</definedName>
    <definedName name="enexis_2014_7A.A.21">#REF!</definedName>
    <definedName name="enexis_2014_7A.A.22" localSheetId="2">#REF!</definedName>
    <definedName name="enexis_2014_7A.A.22">#REF!</definedName>
    <definedName name="enexis_2014_7A.A.23" localSheetId="2">#REF!</definedName>
    <definedName name="enexis_2014_7A.A.23">#REF!</definedName>
    <definedName name="enexis_2014_7A.A.24" localSheetId="2">#REF!</definedName>
    <definedName name="enexis_2014_7A.A.24">#REF!</definedName>
    <definedName name="enexis_2014_7A.A.25" localSheetId="2">#REF!</definedName>
    <definedName name="enexis_2014_7A.A.25">#REF!</definedName>
    <definedName name="enexis_2014_7A.A.26" localSheetId="2">#REF!</definedName>
    <definedName name="enexis_2014_7A.A.26">#REF!</definedName>
    <definedName name="enexis_2014_7A.A.27" localSheetId="2">#REF!</definedName>
    <definedName name="enexis_2014_7A.A.27">#REF!</definedName>
    <definedName name="enexis_2014_7A.A.28" localSheetId="2">#REF!</definedName>
    <definedName name="enexis_2014_7A.A.28">#REF!</definedName>
    <definedName name="enexis_2014_7A.A.29" localSheetId="2">#REF!</definedName>
    <definedName name="enexis_2014_7A.A.29">#REF!</definedName>
    <definedName name="enexis_2014_7A.A.30" localSheetId="2">#REF!</definedName>
    <definedName name="enexis_2014_7A.A.30">#REF!</definedName>
    <definedName name="enexis_2014_7A.A.31" localSheetId="2">#REF!</definedName>
    <definedName name="enexis_2014_7A.A.31">#REF!</definedName>
    <definedName name="enexis_2014_7A.A.41" localSheetId="2">#REF!</definedName>
    <definedName name="enexis_2014_7A.A.41">#REF!</definedName>
    <definedName name="enexis_2014_7A.A.42" localSheetId="2">#REF!</definedName>
    <definedName name="enexis_2014_7A.A.42">#REF!</definedName>
    <definedName name="enexis_2014_7A.A.43" localSheetId="2">#REF!</definedName>
    <definedName name="enexis_2014_7A.A.43">#REF!</definedName>
    <definedName name="enexis_2014_7A.A.44" localSheetId="2">#REF!</definedName>
    <definedName name="enexis_2014_7A.A.44">#REF!</definedName>
    <definedName name="enexis_2014_7A.A.45" localSheetId="2">#REF!</definedName>
    <definedName name="enexis_2014_7A.A.45">#REF!</definedName>
    <definedName name="enexis_2014_7A.A.46" localSheetId="2">#REF!</definedName>
    <definedName name="enexis_2014_7A.A.46">#REF!</definedName>
    <definedName name="enexis_2014_7A.A.47" localSheetId="2">#REF!</definedName>
    <definedName name="enexis_2014_7A.A.47">#REF!</definedName>
    <definedName name="enexis_2014_7A.A.48" localSheetId="2">#REF!</definedName>
    <definedName name="enexis_2014_7A.A.48">#REF!</definedName>
    <definedName name="enexis_2014_7A.A.49" localSheetId="2">#REF!</definedName>
    <definedName name="enexis_2014_7A.A.49">#REF!</definedName>
    <definedName name="enexis_2014_7A.A.50" localSheetId="2">#REF!</definedName>
    <definedName name="enexis_2014_7A.A.50">#REF!</definedName>
    <definedName name="enexis_2014_7A.A.51" localSheetId="2">#REF!</definedName>
    <definedName name="enexis_2014_7A.A.51">#REF!</definedName>
    <definedName name="enexis_2014_7B.A.21" localSheetId="2">#REF!</definedName>
    <definedName name="enexis_2014_7B.A.21">#REF!</definedName>
    <definedName name="enexis_2014_7B.A.22" localSheetId="2">#REF!</definedName>
    <definedName name="enexis_2014_7B.A.22">#REF!</definedName>
    <definedName name="enexis_2014_7B.A.23" localSheetId="2">#REF!</definedName>
    <definedName name="enexis_2014_7B.A.23">#REF!</definedName>
    <definedName name="enexis_2014_7B.A.24" localSheetId="2">#REF!</definedName>
    <definedName name="enexis_2014_7B.A.24">#REF!</definedName>
    <definedName name="enexis_2014_7B.A.25" localSheetId="2">#REF!</definedName>
    <definedName name="enexis_2014_7B.A.25">#REF!</definedName>
    <definedName name="enexis_2014_7B.A.26" localSheetId="2">#REF!</definedName>
    <definedName name="enexis_2014_7B.A.26">#REF!</definedName>
    <definedName name="enexis_2014_7B.A.27" localSheetId="2">#REF!</definedName>
    <definedName name="enexis_2014_7B.A.27">#REF!</definedName>
    <definedName name="enexis_2014_7B.A.28" localSheetId="2">#REF!</definedName>
    <definedName name="enexis_2014_7B.A.28">#REF!</definedName>
    <definedName name="enexis_2014_7B.A.29" localSheetId="2">#REF!</definedName>
    <definedName name="enexis_2014_7B.A.29">#REF!</definedName>
    <definedName name="enexis_2014_7B.A.30" localSheetId="2">#REF!</definedName>
    <definedName name="enexis_2014_7B.A.30">#REF!</definedName>
    <definedName name="ENEXIS_2014_INV_LOG">#REF!</definedName>
    <definedName name="ENEXIS_2014_OO_LOG">#REF!</definedName>
    <definedName name="ENEXIS_2014_OPEX_LOG" localSheetId="2">#REF!</definedName>
    <definedName name="ENEXIS_2014_OPEX_LOG">#REF!</definedName>
    <definedName name="enexis_2015_2B.E.tot" localSheetId="2">#REF!</definedName>
    <definedName name="enexis_2015_2B.E.tot">#REF!</definedName>
    <definedName name="enexis_2015_3A.A.1" localSheetId="2">#REF!</definedName>
    <definedName name="enexis_2015_3A.A.1">#REF!</definedName>
    <definedName name="enexis_2015_3A.A.10" localSheetId="2">#REF!</definedName>
    <definedName name="enexis_2015_3A.A.10">#REF!</definedName>
    <definedName name="enexis_2015_3A.A.11" localSheetId="2">#REF!</definedName>
    <definedName name="enexis_2015_3A.A.11">#REF!</definedName>
    <definedName name="enexis_2015_3A.A.12" localSheetId="2">#REF!</definedName>
    <definedName name="enexis_2015_3A.A.12">#REF!</definedName>
    <definedName name="enexis_2015_3A.A.13" localSheetId="2">#REF!</definedName>
    <definedName name="enexis_2015_3A.A.13">#REF!</definedName>
    <definedName name="enexis_2015_3A.A.15" localSheetId="2">#REF!</definedName>
    <definedName name="enexis_2015_3A.A.15">#REF!</definedName>
    <definedName name="enexis_2015_3A.A.2" localSheetId="2">#REF!</definedName>
    <definedName name="enexis_2015_3A.A.2">#REF!</definedName>
    <definedName name="enexis_2015_3A.A.3" localSheetId="2">#REF!</definedName>
    <definedName name="enexis_2015_3A.A.3">#REF!</definedName>
    <definedName name="enexis_2015_3A.A.4" localSheetId="2">#REF!</definedName>
    <definedName name="enexis_2015_3A.A.4">#REF!</definedName>
    <definedName name="enexis_2015_3A.A.5" localSheetId="2">#REF!</definedName>
    <definedName name="enexis_2015_3A.A.5">#REF!</definedName>
    <definedName name="enexis_2015_3A.A.6" localSheetId="2">#REF!</definedName>
    <definedName name="enexis_2015_3A.A.6">#REF!</definedName>
    <definedName name="enexis_2015_3A.A.7" localSheetId="2">#REF!</definedName>
    <definedName name="enexis_2015_3A.A.7">#REF!</definedName>
    <definedName name="enexis_2015_3A.A.8" localSheetId="2">#REF!</definedName>
    <definedName name="enexis_2015_3A.A.8">#REF!</definedName>
    <definedName name="enexis_2015_7A.A.21" localSheetId="2">#REF!</definedName>
    <definedName name="enexis_2015_7A.A.21">#REF!</definedName>
    <definedName name="enexis_2015_7A.A.22" localSheetId="2">#REF!</definedName>
    <definedName name="enexis_2015_7A.A.22">#REF!</definedName>
    <definedName name="enexis_2015_7A.A.23" localSheetId="2">#REF!</definedName>
    <definedName name="enexis_2015_7A.A.23">#REF!</definedName>
    <definedName name="enexis_2015_7A.A.24" localSheetId="2">#REF!</definedName>
    <definedName name="enexis_2015_7A.A.24">#REF!</definedName>
    <definedName name="enexis_2015_7A.A.25" localSheetId="2">#REF!</definedName>
    <definedName name="enexis_2015_7A.A.25">#REF!</definedName>
    <definedName name="enexis_2015_7A.A.26" localSheetId="2">#REF!</definedName>
    <definedName name="enexis_2015_7A.A.26">#REF!</definedName>
    <definedName name="enexis_2015_7A.A.27" localSheetId="2">#REF!</definedName>
    <definedName name="enexis_2015_7A.A.27">#REF!</definedName>
    <definedName name="enexis_2015_7A.A.28" localSheetId="2">#REF!</definedName>
    <definedName name="enexis_2015_7A.A.28">#REF!</definedName>
    <definedName name="enexis_2015_7A.A.29" localSheetId="2">#REF!</definedName>
    <definedName name="enexis_2015_7A.A.29">#REF!</definedName>
    <definedName name="enexis_2015_7A.A.30" localSheetId="2">#REF!</definedName>
    <definedName name="enexis_2015_7A.A.30">#REF!</definedName>
    <definedName name="enexis_2015_7A.A.31" localSheetId="2">#REF!</definedName>
    <definedName name="enexis_2015_7A.A.31">#REF!</definedName>
    <definedName name="enexis_2015_7A.A.41" localSheetId="2">#REF!</definedName>
    <definedName name="enexis_2015_7A.A.41">#REF!</definedName>
    <definedName name="enexis_2015_7A.A.42" localSheetId="2">#REF!</definedName>
    <definedName name="enexis_2015_7A.A.42">#REF!</definedName>
    <definedName name="enexis_2015_7A.A.43" localSheetId="2">#REF!</definedName>
    <definedName name="enexis_2015_7A.A.43">#REF!</definedName>
    <definedName name="enexis_2015_7A.A.44" localSheetId="2">#REF!</definedName>
    <definedName name="enexis_2015_7A.A.44">#REF!</definedName>
    <definedName name="enexis_2015_7A.A.45" localSheetId="2">#REF!</definedName>
    <definedName name="enexis_2015_7A.A.45">#REF!</definedName>
    <definedName name="enexis_2015_7A.A.46" localSheetId="2">#REF!</definedName>
    <definedName name="enexis_2015_7A.A.46">#REF!</definedName>
    <definedName name="enexis_2015_7A.A.47" localSheetId="2">#REF!</definedName>
    <definedName name="enexis_2015_7A.A.47">#REF!</definedName>
    <definedName name="enexis_2015_7A.A.48" localSheetId="2">#REF!</definedName>
    <definedName name="enexis_2015_7A.A.48">#REF!</definedName>
    <definedName name="enexis_2015_7A.A.49" localSheetId="2">#REF!</definedName>
    <definedName name="enexis_2015_7A.A.49">#REF!</definedName>
    <definedName name="enexis_2015_7A.A.50" localSheetId="2">#REF!</definedName>
    <definedName name="enexis_2015_7A.A.50">#REF!</definedName>
    <definedName name="enexis_2015_7A.A.51" localSheetId="2">#REF!</definedName>
    <definedName name="enexis_2015_7A.A.51">#REF!</definedName>
    <definedName name="enexis_2015_7B.A.21" localSheetId="2">#REF!</definedName>
    <definedName name="enexis_2015_7B.A.21">#REF!</definedName>
    <definedName name="enexis_2015_7B.A.22" localSheetId="2">#REF!</definedName>
    <definedName name="enexis_2015_7B.A.22">#REF!</definedName>
    <definedName name="enexis_2015_7B.A.23" localSheetId="2">#REF!</definedName>
    <definedName name="enexis_2015_7B.A.23">#REF!</definedName>
    <definedName name="enexis_2015_7B.A.24" localSheetId="2">#REF!</definedName>
    <definedName name="enexis_2015_7B.A.24">#REF!</definedName>
    <definedName name="enexis_2015_7B.A.25" localSheetId="2">#REF!</definedName>
    <definedName name="enexis_2015_7B.A.25">#REF!</definedName>
    <definedName name="enexis_2015_7B.A.26" localSheetId="2">#REF!</definedName>
    <definedName name="enexis_2015_7B.A.26">#REF!</definedName>
    <definedName name="enexis_2015_7B.A.27" localSheetId="2">#REF!</definedName>
    <definedName name="enexis_2015_7B.A.27">#REF!</definedName>
    <definedName name="enexis_2015_7B.A.28" localSheetId="2">#REF!</definedName>
    <definedName name="enexis_2015_7B.A.28">#REF!</definedName>
    <definedName name="enexis_2015_7B.A.29" localSheetId="2">#REF!</definedName>
    <definedName name="enexis_2015_7B.A.29">#REF!</definedName>
    <definedName name="enexis_2015_7B.A.30" localSheetId="2">#REF!</definedName>
    <definedName name="enexis_2015_7B.A.30">#REF!</definedName>
    <definedName name="ENEXIS_2015_INV_LOG">#REF!</definedName>
    <definedName name="ENEXIS_2015_OO_LOG" localSheetId="2">#REF!</definedName>
    <definedName name="ENEXIS_2015_OO_LOG">#REF!</definedName>
    <definedName name="ENEXIS_2015_OPEX_LOG" localSheetId="2">#REF!</definedName>
    <definedName name="ENEXIS_2015_OPEX_LOG">#REF!</definedName>
    <definedName name="liander_2014_2B.E.tot" localSheetId="2">#REF!</definedName>
    <definedName name="liander_2014_2B.E.tot">#REF!</definedName>
    <definedName name="liander_2014_3A.A.1" localSheetId="2">#REF!</definedName>
    <definedName name="liander_2014_3A.A.1">#REF!</definedName>
    <definedName name="liander_2014_3A.A.10" localSheetId="2">#REF!</definedName>
    <definedName name="liander_2014_3A.A.10">#REF!</definedName>
    <definedName name="liander_2014_3A.A.11" localSheetId="2">#REF!</definedName>
    <definedName name="liander_2014_3A.A.11">#REF!</definedName>
    <definedName name="liander_2014_3A.A.12" localSheetId="2">#REF!</definedName>
    <definedName name="liander_2014_3A.A.12">#REF!</definedName>
    <definedName name="liander_2014_3A.A.13" localSheetId="2">#REF!</definedName>
    <definedName name="liander_2014_3A.A.13">#REF!</definedName>
    <definedName name="liander_2014_3A.A.15" localSheetId="2">#REF!</definedName>
    <definedName name="liander_2014_3A.A.15">#REF!</definedName>
    <definedName name="liander_2014_3A.A.2" localSheetId="2">#REF!</definedName>
    <definedName name="liander_2014_3A.A.2">#REF!</definedName>
    <definedName name="liander_2014_3A.A.3" localSheetId="2">#REF!</definedName>
    <definedName name="liander_2014_3A.A.3">#REF!</definedName>
    <definedName name="liander_2014_3A.A.4" localSheetId="2">#REF!</definedName>
    <definedName name="liander_2014_3A.A.4">#REF!</definedName>
    <definedName name="liander_2014_3A.A.5" localSheetId="2">#REF!</definedName>
    <definedName name="liander_2014_3A.A.5">#REF!</definedName>
    <definedName name="liander_2014_3A.A.6" localSheetId="2">#REF!</definedName>
    <definedName name="liander_2014_3A.A.6">#REF!</definedName>
    <definedName name="liander_2014_3A.A.7" localSheetId="2">#REF!</definedName>
    <definedName name="liander_2014_3A.A.7">#REF!</definedName>
    <definedName name="liander_2014_3A.A.8" localSheetId="2">#REF!</definedName>
    <definedName name="liander_2014_3A.A.8">#REF!</definedName>
    <definedName name="liander_2014_7A.A.21" localSheetId="2">#REF!</definedName>
    <definedName name="liander_2014_7A.A.21">#REF!</definedName>
    <definedName name="liander_2014_7A.A.22" localSheetId="2">#REF!</definedName>
    <definedName name="liander_2014_7A.A.22">#REF!</definedName>
    <definedName name="liander_2014_7A.A.23" localSheetId="2">#REF!</definedName>
    <definedName name="liander_2014_7A.A.23">#REF!</definedName>
    <definedName name="liander_2014_7A.A.24" localSheetId="2">#REF!</definedName>
    <definedName name="liander_2014_7A.A.24">#REF!</definedName>
    <definedName name="liander_2014_7A.A.25" localSheetId="2">#REF!</definedName>
    <definedName name="liander_2014_7A.A.25">#REF!</definedName>
    <definedName name="liander_2014_7A.A.26" localSheetId="2">#REF!</definedName>
    <definedName name="liander_2014_7A.A.26">#REF!</definedName>
    <definedName name="liander_2014_7A.A.27" localSheetId="2">#REF!</definedName>
    <definedName name="liander_2014_7A.A.27">#REF!</definedName>
    <definedName name="liander_2014_7A.A.28" localSheetId="2">#REF!</definedName>
    <definedName name="liander_2014_7A.A.28">#REF!</definedName>
    <definedName name="liander_2014_7A.A.29" localSheetId="2">#REF!</definedName>
    <definedName name="liander_2014_7A.A.29">#REF!</definedName>
    <definedName name="liander_2014_7A.A.30" localSheetId="2">#REF!</definedName>
    <definedName name="liander_2014_7A.A.30">#REF!</definedName>
    <definedName name="liander_2014_7A.A.31" localSheetId="2">#REF!</definedName>
    <definedName name="liander_2014_7A.A.31">#REF!</definedName>
    <definedName name="liander_2014_7A.A.41" localSheetId="2">#REF!</definedName>
    <definedName name="liander_2014_7A.A.41">#REF!</definedName>
    <definedName name="liander_2014_7A.A.42" localSheetId="2">#REF!</definedName>
    <definedName name="liander_2014_7A.A.42">#REF!</definedName>
    <definedName name="liander_2014_7A.A.43" localSheetId="2">#REF!</definedName>
    <definedName name="liander_2014_7A.A.43">#REF!</definedName>
    <definedName name="liander_2014_7A.A.44" localSheetId="2">#REF!</definedName>
    <definedName name="liander_2014_7A.A.44">#REF!</definedName>
    <definedName name="liander_2014_7A.A.45" localSheetId="2">#REF!</definedName>
    <definedName name="liander_2014_7A.A.45">#REF!</definedName>
    <definedName name="liander_2014_7A.A.46" localSheetId="2">#REF!</definedName>
    <definedName name="liander_2014_7A.A.46">#REF!</definedName>
    <definedName name="liander_2014_7A.A.47" localSheetId="2">#REF!</definedName>
    <definedName name="liander_2014_7A.A.47">#REF!</definedName>
    <definedName name="liander_2014_7A.A.48" localSheetId="2">#REF!</definedName>
    <definedName name="liander_2014_7A.A.48">#REF!</definedName>
    <definedName name="liander_2014_7A.A.49" localSheetId="2">#REF!</definedName>
    <definedName name="liander_2014_7A.A.49">#REF!</definedName>
    <definedName name="liander_2014_7A.A.50" localSheetId="2">#REF!</definedName>
    <definedName name="liander_2014_7A.A.50">#REF!</definedName>
    <definedName name="liander_2014_7A.A.51" localSheetId="2">#REF!</definedName>
    <definedName name="liander_2014_7A.A.51">#REF!</definedName>
    <definedName name="liander_2014_7B.A.21" localSheetId="2">#REF!</definedName>
    <definedName name="liander_2014_7B.A.21">#REF!</definedName>
    <definedName name="liander_2014_7B.A.22" localSheetId="2">#REF!</definedName>
    <definedName name="liander_2014_7B.A.22">#REF!</definedName>
    <definedName name="liander_2014_7B.A.23" localSheetId="2">#REF!</definedName>
    <definedName name="liander_2014_7B.A.23">#REF!</definedName>
    <definedName name="liander_2014_7B.A.24" localSheetId="2">#REF!</definedName>
    <definedName name="liander_2014_7B.A.24">#REF!</definedName>
    <definedName name="liander_2014_7B.A.25" localSheetId="2">#REF!</definedName>
    <definedName name="liander_2014_7B.A.25">#REF!</definedName>
    <definedName name="liander_2014_7B.A.26" localSheetId="2">#REF!</definedName>
    <definedName name="liander_2014_7B.A.26">#REF!</definedName>
    <definedName name="liander_2014_7B.A.27" localSheetId="2">#REF!</definedName>
    <definedName name="liander_2014_7B.A.27">#REF!</definedName>
    <definedName name="liander_2014_7B.A.28" localSheetId="2">#REF!</definedName>
    <definedName name="liander_2014_7B.A.28">#REF!</definedName>
    <definedName name="liander_2014_7B.A.29" localSheetId="2">#REF!</definedName>
    <definedName name="liander_2014_7B.A.29">#REF!</definedName>
    <definedName name="liander_2014_7B.A.30" localSheetId="2">#REF!</definedName>
    <definedName name="liander_2014_7B.A.30">#REF!</definedName>
    <definedName name="LIANDER_2014_INV_LOG">#REF!</definedName>
    <definedName name="LIANDER_2014_OO_LOG">#REF!</definedName>
    <definedName name="LIANDER_2014_OPEX_LOG" localSheetId="2">#REF!</definedName>
    <definedName name="LIANDER_2014_OPEX_LOG">#REF!</definedName>
    <definedName name="liander_2015_2B.E.tot" localSheetId="2">#REF!</definedName>
    <definedName name="liander_2015_2B.E.tot">#REF!</definedName>
    <definedName name="liander_2015_3A.A.1" localSheetId="2">#REF!</definedName>
    <definedName name="liander_2015_3A.A.1">#REF!</definedName>
    <definedName name="liander_2015_3A.A.10" localSheetId="2">#REF!</definedName>
    <definedName name="liander_2015_3A.A.10">#REF!</definedName>
    <definedName name="liander_2015_3A.A.11" localSheetId="2">#REF!</definedName>
    <definedName name="liander_2015_3A.A.11">#REF!</definedName>
    <definedName name="liander_2015_3A.A.12" localSheetId="2">#REF!</definedName>
    <definedName name="liander_2015_3A.A.12">#REF!</definedName>
    <definedName name="liander_2015_3A.A.13" localSheetId="2">#REF!</definedName>
    <definedName name="liander_2015_3A.A.13">#REF!</definedName>
    <definedName name="liander_2015_3A.A.15" localSheetId="2">#REF!</definedName>
    <definedName name="liander_2015_3A.A.15">#REF!</definedName>
    <definedName name="liander_2015_3A.A.2" localSheetId="2">#REF!</definedName>
    <definedName name="liander_2015_3A.A.2">#REF!</definedName>
    <definedName name="liander_2015_3A.A.3" localSheetId="2">#REF!</definedName>
    <definedName name="liander_2015_3A.A.3">#REF!</definedName>
    <definedName name="liander_2015_3A.A.4" localSheetId="2">#REF!</definedName>
    <definedName name="liander_2015_3A.A.4">#REF!</definedName>
    <definedName name="liander_2015_3A.A.5" localSheetId="2">#REF!</definedName>
    <definedName name="liander_2015_3A.A.5">#REF!</definedName>
    <definedName name="liander_2015_3A.A.6" localSheetId="2">#REF!</definedName>
    <definedName name="liander_2015_3A.A.6">#REF!</definedName>
    <definedName name="liander_2015_3A.A.7" localSheetId="2">#REF!</definedName>
    <definedName name="liander_2015_3A.A.7">#REF!</definedName>
    <definedName name="liander_2015_3A.A.8" localSheetId="2">#REF!</definedName>
    <definedName name="liander_2015_3A.A.8">#REF!</definedName>
    <definedName name="liander_2015_7A.A.21" localSheetId="2">#REF!</definedName>
    <definedName name="liander_2015_7A.A.21">#REF!</definedName>
    <definedName name="liander_2015_7A.A.22" localSheetId="2">#REF!</definedName>
    <definedName name="liander_2015_7A.A.22">#REF!</definedName>
    <definedName name="liander_2015_7A.A.23" localSheetId="2">#REF!</definedName>
    <definedName name="liander_2015_7A.A.23">#REF!</definedName>
    <definedName name="liander_2015_7A.A.24" localSheetId="2">#REF!</definedName>
    <definedName name="liander_2015_7A.A.24">#REF!</definedName>
    <definedName name="liander_2015_7A.A.25" localSheetId="2">#REF!</definedName>
    <definedName name="liander_2015_7A.A.25">#REF!</definedName>
    <definedName name="liander_2015_7A.A.26" localSheetId="2">#REF!</definedName>
    <definedName name="liander_2015_7A.A.26">#REF!</definedName>
    <definedName name="liander_2015_7A.A.27" localSheetId="2">#REF!</definedName>
    <definedName name="liander_2015_7A.A.27">#REF!</definedName>
    <definedName name="liander_2015_7A.A.28" localSheetId="2">#REF!</definedName>
    <definedName name="liander_2015_7A.A.28">#REF!</definedName>
    <definedName name="liander_2015_7A.A.29" localSheetId="2">#REF!</definedName>
    <definedName name="liander_2015_7A.A.29">#REF!</definedName>
    <definedName name="liander_2015_7A.A.30" localSheetId="2">#REF!</definedName>
    <definedName name="liander_2015_7A.A.30">#REF!</definedName>
    <definedName name="liander_2015_7A.A.31" localSheetId="2">#REF!</definedName>
    <definedName name="liander_2015_7A.A.31">#REF!</definedName>
    <definedName name="liander_2015_7A.A.41" localSheetId="2">#REF!</definedName>
    <definedName name="liander_2015_7A.A.41">#REF!</definedName>
    <definedName name="liander_2015_7A.A.42" localSheetId="2">#REF!</definedName>
    <definedName name="liander_2015_7A.A.42">#REF!</definedName>
    <definedName name="liander_2015_7A.A.43" localSheetId="2">#REF!</definedName>
    <definedName name="liander_2015_7A.A.43">#REF!</definedName>
    <definedName name="liander_2015_7A.A.44" localSheetId="2">#REF!</definedName>
    <definedName name="liander_2015_7A.A.44">#REF!</definedName>
    <definedName name="liander_2015_7A.A.45" localSheetId="2">#REF!</definedName>
    <definedName name="liander_2015_7A.A.45">#REF!</definedName>
    <definedName name="liander_2015_7A.A.46" localSheetId="2">#REF!</definedName>
    <definedName name="liander_2015_7A.A.46">#REF!</definedName>
    <definedName name="liander_2015_7A.A.47" localSheetId="2">#REF!</definedName>
    <definedName name="liander_2015_7A.A.47">#REF!</definedName>
    <definedName name="liander_2015_7A.A.48" localSheetId="2">#REF!</definedName>
    <definedName name="liander_2015_7A.A.48">#REF!</definedName>
    <definedName name="liander_2015_7A.A.49" localSheetId="2">#REF!</definedName>
    <definedName name="liander_2015_7A.A.49">#REF!</definedName>
    <definedName name="liander_2015_7A.A.50" localSheetId="2">#REF!</definedName>
    <definedName name="liander_2015_7A.A.50">#REF!</definedName>
    <definedName name="liander_2015_7A.A.51" localSheetId="2">#REF!</definedName>
    <definedName name="liander_2015_7A.A.51">#REF!</definedName>
    <definedName name="liander_2015_7B.A.21" localSheetId="2">#REF!</definedName>
    <definedName name="liander_2015_7B.A.21">#REF!</definedName>
    <definedName name="liander_2015_7B.A.22" localSheetId="2">#REF!</definedName>
    <definedName name="liander_2015_7B.A.22">#REF!</definedName>
    <definedName name="liander_2015_7B.A.23" localSheetId="2">#REF!</definedName>
    <definedName name="liander_2015_7B.A.23">#REF!</definedName>
    <definedName name="liander_2015_7B.A.24" localSheetId="2">#REF!</definedName>
    <definedName name="liander_2015_7B.A.24">#REF!</definedName>
    <definedName name="liander_2015_7B.A.25" localSheetId="2">#REF!</definedName>
    <definedName name="liander_2015_7B.A.25">#REF!</definedName>
    <definedName name="liander_2015_7B.A.26" localSheetId="2">#REF!</definedName>
    <definedName name="liander_2015_7B.A.26">#REF!</definedName>
    <definedName name="liander_2015_7B.A.27" localSheetId="2">#REF!</definedName>
    <definedName name="liander_2015_7B.A.27">#REF!</definedName>
    <definedName name="liander_2015_7B.A.28" localSheetId="2">#REF!</definedName>
    <definedName name="liander_2015_7B.A.28">#REF!</definedName>
    <definedName name="liander_2015_7B.A.29" localSheetId="2">#REF!</definedName>
    <definedName name="liander_2015_7B.A.29">#REF!</definedName>
    <definedName name="liander_2015_7B.A.30" localSheetId="2">#REF!</definedName>
    <definedName name="liander_2015_7B.A.30">#REF!</definedName>
    <definedName name="LIANDER_2015_INV_LOG">#REF!</definedName>
    <definedName name="LIANDER_2015_OO_LOG" localSheetId="2">#REF!</definedName>
    <definedName name="LIANDER_2015_OO_LOG">#REF!</definedName>
    <definedName name="LIANDER_2015_OPEX_LOG" localSheetId="2">#REF!</definedName>
    <definedName name="LIANDER_2015_OPEX_LOG">#REF!</definedName>
    <definedName name="Lijst_cat_EAV">'[1]Categorie-indeling AD'!$B$38:$B$45</definedName>
    <definedName name="Lijst_cat_EAV_Meerlengte">'[1]Categorie-indeling AD'!$B$50:$B$57</definedName>
    <definedName name="Lijst_cat_PAV">'[1]Categorie-indeling AD'!$B$26:$B$33</definedName>
    <definedName name="rendo_2014_2B.E.tot" localSheetId="2">#REF!</definedName>
    <definedName name="rendo_2014_2B.E.tot">#REF!</definedName>
    <definedName name="rendo_2014_3A.A.1" localSheetId="2">#REF!</definedName>
    <definedName name="rendo_2014_3A.A.1">#REF!</definedName>
    <definedName name="rendo_2014_3A.A.10" localSheetId="2">#REF!</definedName>
    <definedName name="rendo_2014_3A.A.10">#REF!</definedName>
    <definedName name="rendo_2014_3A.A.11" localSheetId="2">#REF!</definedName>
    <definedName name="rendo_2014_3A.A.11">#REF!</definedName>
    <definedName name="rendo_2014_3A.A.12" localSheetId="2">#REF!</definedName>
    <definedName name="rendo_2014_3A.A.12">#REF!</definedName>
    <definedName name="rendo_2014_3A.A.13" localSheetId="2">#REF!</definedName>
    <definedName name="rendo_2014_3A.A.13">#REF!</definedName>
    <definedName name="rendo_2014_3A.A.15" localSheetId="2">#REF!</definedName>
    <definedName name="rendo_2014_3A.A.15">#REF!</definedName>
    <definedName name="rendo_2014_3A.A.2" localSheetId="2">#REF!</definedName>
    <definedName name="rendo_2014_3A.A.2">#REF!</definedName>
    <definedName name="rendo_2014_3A.A.3" localSheetId="2">#REF!</definedName>
    <definedName name="rendo_2014_3A.A.3">#REF!</definedName>
    <definedName name="rendo_2014_3A.A.4" localSheetId="2">#REF!</definedName>
    <definedName name="rendo_2014_3A.A.4">#REF!</definedName>
    <definedName name="rendo_2014_3A.A.5" localSheetId="2">#REF!</definedName>
    <definedName name="rendo_2014_3A.A.5">#REF!</definedName>
    <definedName name="rendo_2014_3A.A.6" localSheetId="2">#REF!</definedName>
    <definedName name="rendo_2014_3A.A.6">#REF!</definedName>
    <definedName name="rendo_2014_3A.A.7" localSheetId="2">#REF!</definedName>
    <definedName name="rendo_2014_3A.A.7">#REF!</definedName>
    <definedName name="rendo_2014_3A.A.8" localSheetId="2">#REF!</definedName>
    <definedName name="rendo_2014_3A.A.8">#REF!</definedName>
    <definedName name="rendo_2014_7A.A.21" localSheetId="2">#REF!</definedName>
    <definedName name="rendo_2014_7A.A.21">#REF!</definedName>
    <definedName name="rendo_2014_7A.A.22" localSheetId="2">#REF!</definedName>
    <definedName name="rendo_2014_7A.A.22">#REF!</definedName>
    <definedName name="rendo_2014_7A.A.23" localSheetId="2">#REF!</definedName>
    <definedName name="rendo_2014_7A.A.23">#REF!</definedName>
    <definedName name="rendo_2014_7A.A.24" localSheetId="2">#REF!</definedName>
    <definedName name="rendo_2014_7A.A.24">#REF!</definedName>
    <definedName name="rendo_2014_7A.A.25" localSheetId="2">#REF!</definedName>
    <definedName name="rendo_2014_7A.A.25">#REF!</definedName>
    <definedName name="rendo_2014_7A.A.26" localSheetId="2">#REF!</definedName>
    <definedName name="rendo_2014_7A.A.26">#REF!</definedName>
    <definedName name="rendo_2014_7A.A.27" localSheetId="2">#REF!</definedName>
    <definedName name="rendo_2014_7A.A.27">#REF!</definedName>
    <definedName name="rendo_2014_7A.A.28" localSheetId="2">#REF!</definedName>
    <definedName name="rendo_2014_7A.A.28">#REF!</definedName>
    <definedName name="rendo_2014_7A.A.29" localSheetId="2">#REF!</definedName>
    <definedName name="rendo_2014_7A.A.29">#REF!</definedName>
    <definedName name="rendo_2014_7A.A.30" localSheetId="2">#REF!</definedName>
    <definedName name="rendo_2014_7A.A.30">#REF!</definedName>
    <definedName name="rendo_2014_7A.A.31" localSheetId="2">#REF!</definedName>
    <definedName name="rendo_2014_7A.A.31">#REF!</definedName>
    <definedName name="rendo_2014_7A.A.41" localSheetId="2">#REF!</definedName>
    <definedName name="rendo_2014_7A.A.41">#REF!</definedName>
    <definedName name="rendo_2014_7A.A.42" localSheetId="2">#REF!</definedName>
    <definedName name="rendo_2014_7A.A.42">#REF!</definedName>
    <definedName name="rendo_2014_7A.A.43" localSheetId="2">#REF!</definedName>
    <definedName name="rendo_2014_7A.A.43">#REF!</definedName>
    <definedName name="rendo_2014_7A.A.44" localSheetId="2">#REF!</definedName>
    <definedName name="rendo_2014_7A.A.44">#REF!</definedName>
    <definedName name="rendo_2014_7A.A.45" localSheetId="2">#REF!</definedName>
    <definedName name="rendo_2014_7A.A.45">#REF!</definedName>
    <definedName name="rendo_2014_7A.A.46" localSheetId="2">#REF!</definedName>
    <definedName name="rendo_2014_7A.A.46">#REF!</definedName>
    <definedName name="rendo_2014_7A.A.47" localSheetId="2">#REF!</definedName>
    <definedName name="rendo_2014_7A.A.47">#REF!</definedName>
    <definedName name="rendo_2014_7A.A.48" localSheetId="2">#REF!</definedName>
    <definedName name="rendo_2014_7A.A.48">#REF!</definedName>
    <definedName name="rendo_2014_7A.A.49" localSheetId="2">#REF!</definedName>
    <definedName name="rendo_2014_7A.A.49">#REF!</definedName>
    <definedName name="rendo_2014_7A.A.50" localSheetId="2">#REF!</definedName>
    <definedName name="rendo_2014_7A.A.50">#REF!</definedName>
    <definedName name="rendo_2014_7A.A.51" localSheetId="2">#REF!</definedName>
    <definedName name="rendo_2014_7A.A.51">#REF!</definedName>
    <definedName name="rendo_2014_7B.A.21" localSheetId="2">#REF!</definedName>
    <definedName name="rendo_2014_7B.A.21">#REF!</definedName>
    <definedName name="rendo_2014_7B.A.22" localSheetId="2">#REF!</definedName>
    <definedName name="rendo_2014_7B.A.22">#REF!</definedName>
    <definedName name="rendo_2014_7B.A.23" localSheetId="2">#REF!</definedName>
    <definedName name="rendo_2014_7B.A.23">#REF!</definedName>
    <definedName name="rendo_2014_7B.A.24" localSheetId="2">#REF!</definedName>
    <definedName name="rendo_2014_7B.A.24">#REF!</definedName>
    <definedName name="rendo_2014_7B.A.25" localSheetId="2">#REF!</definedName>
    <definedName name="rendo_2014_7B.A.25">#REF!</definedName>
    <definedName name="rendo_2014_7B.A.26" localSheetId="2">#REF!</definedName>
    <definedName name="rendo_2014_7B.A.26">#REF!</definedName>
    <definedName name="rendo_2014_7B.A.27" localSheetId="2">#REF!</definedName>
    <definedName name="rendo_2014_7B.A.27">#REF!</definedName>
    <definedName name="rendo_2014_7B.A.28" localSheetId="2">#REF!</definedName>
    <definedName name="rendo_2014_7B.A.28">#REF!</definedName>
    <definedName name="rendo_2014_7B.A.29" localSheetId="2">#REF!</definedName>
    <definedName name="rendo_2014_7B.A.29">#REF!</definedName>
    <definedName name="rendo_2014_7B.A.30" localSheetId="2">#REF!</definedName>
    <definedName name="rendo_2014_7B.A.30">#REF!</definedName>
    <definedName name="RENDO_2014_INV_LOG">#REF!</definedName>
    <definedName name="RENDO_2014_OO_LOG" localSheetId="2">#REF!</definedName>
    <definedName name="RENDO_2014_OO_LOG">#REF!</definedName>
    <definedName name="RENDO_2014_OPEX_LOG" localSheetId="2">#REF!</definedName>
    <definedName name="RENDO_2014_OPEX_LOG">#REF!</definedName>
    <definedName name="rendo_2015_2B.E.tot" localSheetId="2">#REF!</definedName>
    <definedName name="rendo_2015_2B.E.tot">#REF!</definedName>
    <definedName name="rendo_2015_3A.A.1" localSheetId="2">#REF!</definedName>
    <definedName name="rendo_2015_3A.A.1">#REF!</definedName>
    <definedName name="rendo_2015_3A.A.10" localSheetId="2">#REF!</definedName>
    <definedName name="rendo_2015_3A.A.10">#REF!</definedName>
    <definedName name="rendo_2015_3A.A.11" localSheetId="2">#REF!</definedName>
    <definedName name="rendo_2015_3A.A.11">#REF!</definedName>
    <definedName name="rendo_2015_3A.A.12" localSheetId="2">#REF!</definedName>
    <definedName name="rendo_2015_3A.A.12">#REF!</definedName>
    <definedName name="rendo_2015_3A.A.13" localSheetId="2">#REF!</definedName>
    <definedName name="rendo_2015_3A.A.13">#REF!</definedName>
    <definedName name="rendo_2015_3A.A.15" localSheetId="2">#REF!</definedName>
    <definedName name="rendo_2015_3A.A.15">#REF!</definedName>
    <definedName name="rendo_2015_3A.A.2" localSheetId="2">#REF!</definedName>
    <definedName name="rendo_2015_3A.A.2">#REF!</definedName>
    <definedName name="rendo_2015_3A.A.3" localSheetId="2">#REF!</definedName>
    <definedName name="rendo_2015_3A.A.3">#REF!</definedName>
    <definedName name="rendo_2015_3A.A.4" localSheetId="2">#REF!</definedName>
    <definedName name="rendo_2015_3A.A.4">#REF!</definedName>
    <definedName name="rendo_2015_3A.A.5" localSheetId="2">#REF!</definedName>
    <definedName name="rendo_2015_3A.A.5">#REF!</definedName>
    <definedName name="rendo_2015_3A.A.6" localSheetId="2">#REF!</definedName>
    <definedName name="rendo_2015_3A.A.6">#REF!</definedName>
    <definedName name="rendo_2015_3A.A.7" localSheetId="2">#REF!</definedName>
    <definedName name="rendo_2015_3A.A.7">#REF!</definedName>
    <definedName name="rendo_2015_3A.A.8" localSheetId="2">#REF!</definedName>
    <definedName name="rendo_2015_3A.A.8">#REF!</definedName>
    <definedName name="rendo_2015_7A.A.21" localSheetId="2">#REF!</definedName>
    <definedName name="rendo_2015_7A.A.21">#REF!</definedName>
    <definedName name="rendo_2015_7A.A.22" localSheetId="2">#REF!</definedName>
    <definedName name="rendo_2015_7A.A.22">#REF!</definedName>
    <definedName name="rendo_2015_7A.A.23" localSheetId="2">#REF!</definedName>
    <definedName name="rendo_2015_7A.A.23">#REF!</definedName>
    <definedName name="rendo_2015_7A.A.24" localSheetId="2">#REF!</definedName>
    <definedName name="rendo_2015_7A.A.24">#REF!</definedName>
    <definedName name="rendo_2015_7A.A.25" localSheetId="2">#REF!</definedName>
    <definedName name="rendo_2015_7A.A.25">#REF!</definedName>
    <definedName name="rendo_2015_7A.A.26" localSheetId="2">#REF!</definedName>
    <definedName name="rendo_2015_7A.A.26">#REF!</definedName>
    <definedName name="rendo_2015_7A.A.27" localSheetId="2">#REF!</definedName>
    <definedName name="rendo_2015_7A.A.27">#REF!</definedName>
    <definedName name="rendo_2015_7A.A.28" localSheetId="2">#REF!</definedName>
    <definedName name="rendo_2015_7A.A.28">#REF!</definedName>
    <definedName name="rendo_2015_7A.A.29" localSheetId="2">#REF!</definedName>
    <definedName name="rendo_2015_7A.A.29">#REF!</definedName>
    <definedName name="rendo_2015_7A.A.30" localSheetId="2">#REF!</definedName>
    <definedName name="rendo_2015_7A.A.30">#REF!</definedName>
    <definedName name="rendo_2015_7A.A.31" localSheetId="2">#REF!</definedName>
    <definedName name="rendo_2015_7A.A.31">#REF!</definedName>
    <definedName name="rendo_2015_7A.A.41" localSheetId="2">#REF!</definedName>
    <definedName name="rendo_2015_7A.A.41">#REF!</definedName>
    <definedName name="rendo_2015_7A.A.42" localSheetId="2">#REF!</definedName>
    <definedName name="rendo_2015_7A.A.42">#REF!</definedName>
    <definedName name="rendo_2015_7A.A.43" localSheetId="2">#REF!</definedName>
    <definedName name="rendo_2015_7A.A.43">#REF!</definedName>
    <definedName name="rendo_2015_7A.A.44" localSheetId="2">#REF!</definedName>
    <definedName name="rendo_2015_7A.A.44">#REF!</definedName>
    <definedName name="rendo_2015_7A.A.45" localSheetId="2">#REF!</definedName>
    <definedName name="rendo_2015_7A.A.45">#REF!</definedName>
    <definedName name="rendo_2015_7A.A.46" localSheetId="2">#REF!</definedName>
    <definedName name="rendo_2015_7A.A.46">#REF!</definedName>
    <definedName name="rendo_2015_7A.A.47" localSheetId="2">#REF!</definedName>
    <definedName name="rendo_2015_7A.A.47">#REF!</definedName>
    <definedName name="rendo_2015_7A.A.48" localSheetId="2">#REF!</definedName>
    <definedName name="rendo_2015_7A.A.48">#REF!</definedName>
    <definedName name="rendo_2015_7A.A.49" localSheetId="2">#REF!</definedName>
    <definedName name="rendo_2015_7A.A.49">#REF!</definedName>
    <definedName name="rendo_2015_7A.A.50" localSheetId="2">#REF!</definedName>
    <definedName name="rendo_2015_7A.A.50">#REF!</definedName>
    <definedName name="rendo_2015_7A.A.51" localSheetId="2">#REF!</definedName>
    <definedName name="rendo_2015_7A.A.51">#REF!</definedName>
    <definedName name="rendo_2015_7B.A.21" localSheetId="2">#REF!</definedName>
    <definedName name="rendo_2015_7B.A.21">#REF!</definedName>
    <definedName name="rendo_2015_7B.A.22" localSheetId="2">#REF!</definedName>
    <definedName name="rendo_2015_7B.A.22">#REF!</definedName>
    <definedName name="rendo_2015_7B.A.23" localSheetId="2">#REF!</definedName>
    <definedName name="rendo_2015_7B.A.23">#REF!</definedName>
    <definedName name="rendo_2015_7B.A.24" localSheetId="2">#REF!</definedName>
    <definedName name="rendo_2015_7B.A.24">#REF!</definedName>
    <definedName name="rendo_2015_7B.A.25" localSheetId="2">#REF!</definedName>
    <definedName name="rendo_2015_7B.A.25">#REF!</definedName>
    <definedName name="rendo_2015_7B.A.26" localSheetId="2">#REF!</definedName>
    <definedName name="rendo_2015_7B.A.26">#REF!</definedName>
    <definedName name="rendo_2015_7B.A.27" localSheetId="2">#REF!</definedName>
    <definedName name="rendo_2015_7B.A.27">#REF!</definedName>
    <definedName name="rendo_2015_7B.A.28" localSheetId="2">#REF!</definedName>
    <definedName name="rendo_2015_7B.A.28">#REF!</definedName>
    <definedName name="rendo_2015_7B.A.29" localSheetId="2">#REF!</definedName>
    <definedName name="rendo_2015_7B.A.29">#REF!</definedName>
    <definedName name="rendo_2015_7B.A.30" localSheetId="2">#REF!</definedName>
    <definedName name="rendo_2015_7B.A.30">#REF!</definedName>
    <definedName name="RENDO_2015_INV_LOG">#REF!</definedName>
    <definedName name="RENDO_2015_OO_LOG" localSheetId="2">#REF!</definedName>
    <definedName name="RENDO_2015_OO_LOG">#REF!</definedName>
    <definedName name="RENDO_2015_OPEX_LOG" localSheetId="2">#REF!</definedName>
    <definedName name="RENDO_2015_OPEX_LOG">#REF!</definedName>
    <definedName name="stedin_2014_2B.E.tot" localSheetId="2">#REF!</definedName>
    <definedName name="stedin_2014_2B.E.tot">#REF!</definedName>
    <definedName name="stedin_2014_3A.A.1" localSheetId="2">#REF!</definedName>
    <definedName name="stedin_2014_3A.A.1">#REF!</definedName>
    <definedName name="stedin_2014_3A.A.10" localSheetId="2">#REF!</definedName>
    <definedName name="stedin_2014_3A.A.10">#REF!</definedName>
    <definedName name="stedin_2014_3A.A.11" localSheetId="2">#REF!</definedName>
    <definedName name="stedin_2014_3A.A.11">#REF!</definedName>
    <definedName name="stedin_2014_3A.A.12" localSheetId="2">#REF!</definedName>
    <definedName name="stedin_2014_3A.A.12">#REF!</definedName>
    <definedName name="stedin_2014_3A.A.13" localSheetId="2">#REF!</definedName>
    <definedName name="stedin_2014_3A.A.13">#REF!</definedName>
    <definedName name="stedin_2014_3A.A.15" localSheetId="2">#REF!</definedName>
    <definedName name="stedin_2014_3A.A.15">#REF!</definedName>
    <definedName name="stedin_2014_3A.A.2" localSheetId="2">#REF!</definedName>
    <definedName name="stedin_2014_3A.A.2">#REF!</definedName>
    <definedName name="stedin_2014_3A.A.3" localSheetId="2">#REF!</definedName>
    <definedName name="stedin_2014_3A.A.3">#REF!</definedName>
    <definedName name="stedin_2014_3A.A.4" localSheetId="2">#REF!</definedName>
    <definedName name="stedin_2014_3A.A.4">#REF!</definedName>
    <definedName name="stedin_2014_3A.A.5" localSheetId="2">#REF!</definedName>
    <definedName name="stedin_2014_3A.A.5">#REF!</definedName>
    <definedName name="stedin_2014_3A.A.6" localSheetId="2">#REF!</definedName>
    <definedName name="stedin_2014_3A.A.6">#REF!</definedName>
    <definedName name="stedin_2014_3A.A.7" localSheetId="2">#REF!</definedName>
    <definedName name="stedin_2014_3A.A.7">#REF!</definedName>
    <definedName name="stedin_2014_3A.A.8" localSheetId="2">#REF!</definedName>
    <definedName name="stedin_2014_3A.A.8">#REF!</definedName>
    <definedName name="stedin_2014_7A.A.21" localSheetId="2">#REF!</definedName>
    <definedName name="stedin_2014_7A.A.21">#REF!</definedName>
    <definedName name="stedin_2014_7A.A.22" localSheetId="2">#REF!</definedName>
    <definedName name="stedin_2014_7A.A.22">#REF!</definedName>
    <definedName name="stedin_2014_7A.A.23" localSheetId="2">#REF!</definedName>
    <definedName name="stedin_2014_7A.A.23">#REF!</definedName>
    <definedName name="stedin_2014_7A.A.24" localSheetId="2">#REF!</definedName>
    <definedName name="stedin_2014_7A.A.24">#REF!</definedName>
    <definedName name="stedin_2014_7A.A.25" localSheetId="2">#REF!</definedName>
    <definedName name="stedin_2014_7A.A.25">#REF!</definedName>
    <definedName name="stedin_2014_7A.A.26" localSheetId="2">#REF!</definedName>
    <definedName name="stedin_2014_7A.A.26">#REF!</definedName>
    <definedName name="stedin_2014_7A.A.27" localSheetId="2">#REF!</definedName>
    <definedName name="stedin_2014_7A.A.27">#REF!</definedName>
    <definedName name="stedin_2014_7A.A.28" localSheetId="2">#REF!</definedName>
    <definedName name="stedin_2014_7A.A.28">#REF!</definedName>
    <definedName name="stedin_2014_7A.A.29" localSheetId="2">#REF!</definedName>
    <definedName name="stedin_2014_7A.A.29">#REF!</definedName>
    <definedName name="stedin_2014_7A.A.30" localSheetId="2">#REF!</definedName>
    <definedName name="stedin_2014_7A.A.30">#REF!</definedName>
    <definedName name="stedin_2014_7A.A.31" localSheetId="2">#REF!</definedName>
    <definedName name="stedin_2014_7A.A.31">#REF!</definedName>
    <definedName name="stedin_2014_7A.A.41" localSheetId="2">#REF!</definedName>
    <definedName name="stedin_2014_7A.A.41">#REF!</definedName>
    <definedName name="stedin_2014_7A.A.42" localSheetId="2">#REF!</definedName>
    <definedName name="stedin_2014_7A.A.42">#REF!</definedName>
    <definedName name="stedin_2014_7A.A.43" localSheetId="2">#REF!</definedName>
    <definedName name="stedin_2014_7A.A.43">#REF!</definedName>
    <definedName name="stedin_2014_7A.A.44" localSheetId="2">#REF!</definedName>
    <definedName name="stedin_2014_7A.A.44">#REF!</definedName>
    <definedName name="stedin_2014_7A.A.45" localSheetId="2">#REF!</definedName>
    <definedName name="stedin_2014_7A.A.45">#REF!</definedName>
    <definedName name="stedin_2014_7A.A.46" localSheetId="2">#REF!</definedName>
    <definedName name="stedin_2014_7A.A.46">#REF!</definedName>
    <definedName name="stedin_2014_7A.A.47" localSheetId="2">#REF!</definedName>
    <definedName name="stedin_2014_7A.A.47">#REF!</definedName>
    <definedName name="stedin_2014_7A.A.48" localSheetId="2">#REF!</definedName>
    <definedName name="stedin_2014_7A.A.48">#REF!</definedName>
    <definedName name="stedin_2014_7A.A.49" localSheetId="2">#REF!</definedName>
    <definedName name="stedin_2014_7A.A.49">#REF!</definedName>
    <definedName name="stedin_2014_7A.A.50" localSheetId="2">#REF!</definedName>
    <definedName name="stedin_2014_7A.A.50">#REF!</definedName>
    <definedName name="stedin_2014_7A.A.51" localSheetId="2">#REF!</definedName>
    <definedName name="stedin_2014_7A.A.51">#REF!</definedName>
    <definedName name="stedin_2014_7B.A.21" localSheetId="2">#REF!</definedName>
    <definedName name="stedin_2014_7B.A.21">#REF!</definedName>
    <definedName name="stedin_2014_7B.A.22" localSheetId="2">#REF!</definedName>
    <definedName name="stedin_2014_7B.A.22">#REF!</definedName>
    <definedName name="stedin_2014_7B.A.23" localSheetId="2">#REF!</definedName>
    <definedName name="stedin_2014_7B.A.23">#REF!</definedName>
    <definedName name="stedin_2014_7B.A.24" localSheetId="2">#REF!</definedName>
    <definedName name="stedin_2014_7B.A.24">#REF!</definedName>
    <definedName name="stedin_2014_7B.A.25" localSheetId="2">#REF!</definedName>
    <definedName name="stedin_2014_7B.A.25">#REF!</definedName>
    <definedName name="stedin_2014_7B.A.26" localSheetId="2">#REF!</definedName>
    <definedName name="stedin_2014_7B.A.26">#REF!</definedName>
    <definedName name="stedin_2014_7B.A.27" localSheetId="2">#REF!</definedName>
    <definedName name="stedin_2014_7B.A.27">#REF!</definedName>
    <definedName name="stedin_2014_7B.A.28" localSheetId="2">#REF!</definedName>
    <definedName name="stedin_2014_7B.A.28">#REF!</definedName>
    <definedName name="stedin_2014_7B.A.29" localSheetId="2">#REF!</definedName>
    <definedName name="stedin_2014_7B.A.29">#REF!</definedName>
    <definedName name="stedin_2014_7B.A.30" localSheetId="2">#REF!</definedName>
    <definedName name="stedin_2014_7B.A.30">#REF!</definedName>
    <definedName name="STEDIN_2014_INV_LOG">#REF!</definedName>
    <definedName name="STEDIN_2014_OO_LOG" localSheetId="2">#REF!</definedName>
    <definedName name="STEDIN_2014_OO_LOG">#REF!</definedName>
    <definedName name="STEDIN_2014_OPEX_LOG" localSheetId="2">#REF!</definedName>
    <definedName name="STEDIN_2014_OPEX_LOG">#REF!</definedName>
    <definedName name="stedin_2015_2B.E.tot" localSheetId="2">#REF!</definedName>
    <definedName name="stedin_2015_2B.E.tot">#REF!</definedName>
    <definedName name="stedin_2015_3A.A.1" localSheetId="2">#REF!</definedName>
    <definedName name="stedin_2015_3A.A.1">#REF!</definedName>
    <definedName name="stedin_2015_3A.A.10" localSheetId="2">#REF!</definedName>
    <definedName name="stedin_2015_3A.A.10">#REF!</definedName>
    <definedName name="stedin_2015_3A.A.11" localSheetId="2">#REF!</definedName>
    <definedName name="stedin_2015_3A.A.11">#REF!</definedName>
    <definedName name="stedin_2015_3A.A.12" localSheetId="2">#REF!</definedName>
    <definedName name="stedin_2015_3A.A.12">#REF!</definedName>
    <definedName name="stedin_2015_3A.A.13" localSheetId="2">#REF!</definedName>
    <definedName name="stedin_2015_3A.A.13">#REF!</definedName>
    <definedName name="stedin_2015_3A.A.15" localSheetId="2">#REF!</definedName>
    <definedName name="stedin_2015_3A.A.15">#REF!</definedName>
    <definedName name="stedin_2015_3A.A.2" localSheetId="2">#REF!</definedName>
    <definedName name="stedin_2015_3A.A.2">#REF!</definedName>
    <definedName name="stedin_2015_3A.A.3" localSheetId="2">#REF!</definedName>
    <definedName name="stedin_2015_3A.A.3">#REF!</definedName>
    <definedName name="stedin_2015_3A.A.4" localSheetId="2">#REF!</definedName>
    <definedName name="stedin_2015_3A.A.4">#REF!</definedName>
    <definedName name="stedin_2015_3A.A.5" localSheetId="2">#REF!</definedName>
    <definedName name="stedin_2015_3A.A.5">#REF!</definedName>
    <definedName name="stedin_2015_3A.A.6" localSheetId="2">#REF!</definedName>
    <definedName name="stedin_2015_3A.A.6">#REF!</definedName>
    <definedName name="stedin_2015_3A.A.7" localSheetId="2">#REF!</definedName>
    <definedName name="stedin_2015_3A.A.7">#REF!</definedName>
    <definedName name="stedin_2015_3A.A.8" localSheetId="2">#REF!</definedName>
    <definedName name="stedin_2015_3A.A.8">#REF!</definedName>
    <definedName name="stedin_2015_7A.A.21" localSheetId="2">#REF!</definedName>
    <definedName name="stedin_2015_7A.A.21">#REF!</definedName>
    <definedName name="stedin_2015_7A.A.22" localSheetId="2">#REF!</definedName>
    <definedName name="stedin_2015_7A.A.22">#REF!</definedName>
    <definedName name="stedin_2015_7A.A.23" localSheetId="2">#REF!</definedName>
    <definedName name="stedin_2015_7A.A.23">#REF!</definedName>
    <definedName name="stedin_2015_7A.A.24" localSheetId="2">#REF!</definedName>
    <definedName name="stedin_2015_7A.A.24">#REF!</definedName>
    <definedName name="stedin_2015_7A.A.25" localSheetId="2">#REF!</definedName>
    <definedName name="stedin_2015_7A.A.25">#REF!</definedName>
    <definedName name="stedin_2015_7A.A.26" localSheetId="2">#REF!</definedName>
    <definedName name="stedin_2015_7A.A.26">#REF!</definedName>
    <definedName name="stedin_2015_7A.A.27" localSheetId="2">#REF!</definedName>
    <definedName name="stedin_2015_7A.A.27">#REF!</definedName>
    <definedName name="stedin_2015_7A.A.28" localSheetId="2">#REF!</definedName>
    <definedName name="stedin_2015_7A.A.28">#REF!</definedName>
    <definedName name="stedin_2015_7A.A.29" localSheetId="2">#REF!</definedName>
    <definedName name="stedin_2015_7A.A.29">#REF!</definedName>
    <definedName name="stedin_2015_7A.A.30" localSheetId="2">#REF!</definedName>
    <definedName name="stedin_2015_7A.A.30">#REF!</definedName>
    <definedName name="stedin_2015_7A.A.31" localSheetId="2">#REF!</definedName>
    <definedName name="stedin_2015_7A.A.31">#REF!</definedName>
    <definedName name="stedin_2015_7A.A.41" localSheetId="2">#REF!</definedName>
    <definedName name="stedin_2015_7A.A.41">#REF!</definedName>
    <definedName name="stedin_2015_7A.A.42" localSheetId="2">#REF!</definedName>
    <definedName name="stedin_2015_7A.A.42">#REF!</definedName>
    <definedName name="stedin_2015_7A.A.43" localSheetId="2">#REF!</definedName>
    <definedName name="stedin_2015_7A.A.43">#REF!</definedName>
    <definedName name="stedin_2015_7A.A.44" localSheetId="2">#REF!</definedName>
    <definedName name="stedin_2015_7A.A.44">#REF!</definedName>
    <definedName name="stedin_2015_7A.A.45" localSheetId="2">#REF!</definedName>
    <definedName name="stedin_2015_7A.A.45">#REF!</definedName>
    <definedName name="stedin_2015_7A.A.46" localSheetId="2">#REF!</definedName>
    <definedName name="stedin_2015_7A.A.46">#REF!</definedName>
    <definedName name="stedin_2015_7A.A.47" localSheetId="2">#REF!</definedName>
    <definedName name="stedin_2015_7A.A.47">#REF!</definedName>
    <definedName name="stedin_2015_7A.A.48" localSheetId="2">#REF!</definedName>
    <definedName name="stedin_2015_7A.A.48">#REF!</definedName>
    <definedName name="stedin_2015_7A.A.49" localSheetId="2">#REF!</definedName>
    <definedName name="stedin_2015_7A.A.49">#REF!</definedName>
    <definedName name="stedin_2015_7A.A.50" localSheetId="2">#REF!</definedName>
    <definedName name="stedin_2015_7A.A.50">#REF!</definedName>
    <definedName name="stedin_2015_7A.A.51" localSheetId="2">#REF!</definedName>
    <definedName name="stedin_2015_7A.A.51">#REF!</definedName>
    <definedName name="stedin_2015_7B.A.21" localSheetId="2">#REF!</definedName>
    <definedName name="stedin_2015_7B.A.21">#REF!</definedName>
    <definedName name="stedin_2015_7B.A.22" localSheetId="2">#REF!</definedName>
    <definedName name="stedin_2015_7B.A.22">#REF!</definedName>
    <definedName name="stedin_2015_7B.A.23" localSheetId="2">#REF!</definedName>
    <definedName name="stedin_2015_7B.A.23">#REF!</definedName>
    <definedName name="stedin_2015_7B.A.24" localSheetId="2">#REF!</definedName>
    <definedName name="stedin_2015_7B.A.24">#REF!</definedName>
    <definedName name="stedin_2015_7B.A.25" localSheetId="2">#REF!</definedName>
    <definedName name="stedin_2015_7B.A.25">#REF!</definedName>
    <definedName name="stedin_2015_7B.A.26" localSheetId="2">#REF!</definedName>
    <definedName name="stedin_2015_7B.A.26">#REF!</definedName>
    <definedName name="stedin_2015_7B.A.27" localSheetId="2">#REF!</definedName>
    <definedName name="stedin_2015_7B.A.27">#REF!</definedName>
    <definedName name="stedin_2015_7B.A.28" localSheetId="2">#REF!</definedName>
    <definedName name="stedin_2015_7B.A.28">#REF!</definedName>
    <definedName name="stedin_2015_7B.A.29" localSheetId="2">#REF!</definedName>
    <definedName name="stedin_2015_7B.A.29">#REF!</definedName>
    <definedName name="stedin_2015_7B.A.30" localSheetId="2">#REF!</definedName>
    <definedName name="stedin_2015_7B.A.30">#REF!</definedName>
    <definedName name="STEDIN_2015_INV_LOG">#REF!</definedName>
    <definedName name="STEDIN_2015_OO_LOG" localSheetId="2">#REF!</definedName>
    <definedName name="STEDIN_2015_OO_LOG">#REF!</definedName>
    <definedName name="STEDIN_2015_OPEX_LOG" localSheetId="2">#REF!</definedName>
    <definedName name="STEDIN_2015_OPEX_LOG">#REF!</definedName>
    <definedName name="westland_2014_2B.E.tot" localSheetId="2">#REF!</definedName>
    <definedName name="westland_2014_2B.E.tot">#REF!</definedName>
    <definedName name="westland_2014_3A.A.1" localSheetId="2">#REF!</definedName>
    <definedName name="westland_2014_3A.A.1">#REF!</definedName>
    <definedName name="westland_2014_3A.A.10" localSheetId="2">#REF!</definedName>
    <definedName name="westland_2014_3A.A.10">#REF!</definedName>
    <definedName name="westland_2014_3A.A.11" localSheetId="2">#REF!</definedName>
    <definedName name="westland_2014_3A.A.11">#REF!</definedName>
    <definedName name="westland_2014_3A.A.12" localSheetId="2">#REF!</definedName>
    <definedName name="westland_2014_3A.A.12">#REF!</definedName>
    <definedName name="westland_2014_3A.A.13" localSheetId="2">#REF!</definedName>
    <definedName name="westland_2014_3A.A.13">#REF!</definedName>
    <definedName name="westland_2014_3A.A.15" localSheetId="2">#REF!</definedName>
    <definedName name="westland_2014_3A.A.15">#REF!</definedName>
    <definedName name="westland_2014_3A.A.2" localSheetId="2">#REF!</definedName>
    <definedName name="westland_2014_3A.A.2">#REF!</definedName>
    <definedName name="westland_2014_3A.A.3" localSheetId="2">#REF!</definedName>
    <definedName name="westland_2014_3A.A.3">#REF!</definedName>
    <definedName name="westland_2014_3A.A.4" localSheetId="2">#REF!</definedName>
    <definedName name="westland_2014_3A.A.4">#REF!</definedName>
    <definedName name="westland_2014_3A.A.5" localSheetId="2">#REF!</definedName>
    <definedName name="westland_2014_3A.A.5">#REF!</definedName>
    <definedName name="westland_2014_3A.A.6" localSheetId="2">#REF!</definedName>
    <definedName name="westland_2014_3A.A.6">#REF!</definedName>
    <definedName name="westland_2014_3A.A.7" localSheetId="2">#REF!</definedName>
    <definedName name="westland_2014_3A.A.7">#REF!</definedName>
    <definedName name="westland_2014_3A.A.8" localSheetId="2">#REF!</definedName>
    <definedName name="westland_2014_3A.A.8">#REF!</definedName>
    <definedName name="westland_2014_7A.A.21" localSheetId="2">#REF!</definedName>
    <definedName name="westland_2014_7A.A.21">#REF!</definedName>
    <definedName name="westland_2014_7A.A.22" localSheetId="2">#REF!</definedName>
    <definedName name="westland_2014_7A.A.22">#REF!</definedName>
    <definedName name="westland_2014_7A.A.23" localSheetId="2">#REF!</definedName>
    <definedName name="westland_2014_7A.A.23">#REF!</definedName>
    <definedName name="westland_2014_7A.A.24" localSheetId="2">#REF!</definedName>
    <definedName name="westland_2014_7A.A.24">#REF!</definedName>
    <definedName name="westland_2014_7A.A.25" localSheetId="2">#REF!</definedName>
    <definedName name="westland_2014_7A.A.25">#REF!</definedName>
    <definedName name="westland_2014_7A.A.26" localSheetId="2">#REF!</definedName>
    <definedName name="westland_2014_7A.A.26">#REF!</definedName>
    <definedName name="westland_2014_7A.A.27" localSheetId="2">#REF!</definedName>
    <definedName name="westland_2014_7A.A.27">#REF!</definedName>
    <definedName name="westland_2014_7A.A.28" localSheetId="2">#REF!</definedName>
    <definedName name="westland_2014_7A.A.28">#REF!</definedName>
    <definedName name="westland_2014_7A.A.29" localSheetId="2">#REF!</definedName>
    <definedName name="westland_2014_7A.A.29">#REF!</definedName>
    <definedName name="westland_2014_7A.A.30" localSheetId="2">#REF!</definedName>
    <definedName name="westland_2014_7A.A.30">#REF!</definedName>
    <definedName name="westland_2014_7A.A.31" localSheetId="2">#REF!</definedName>
    <definedName name="westland_2014_7A.A.31">#REF!</definedName>
    <definedName name="westland_2014_7A.A.41" localSheetId="2">#REF!</definedName>
    <definedName name="westland_2014_7A.A.41">#REF!</definedName>
    <definedName name="westland_2014_7A.A.42" localSheetId="2">#REF!</definedName>
    <definedName name="westland_2014_7A.A.42">#REF!</definedName>
    <definedName name="westland_2014_7A.A.43" localSheetId="2">#REF!</definedName>
    <definedName name="westland_2014_7A.A.43">#REF!</definedName>
    <definedName name="westland_2014_7A.A.44" localSheetId="2">#REF!</definedName>
    <definedName name="westland_2014_7A.A.44">#REF!</definedName>
    <definedName name="westland_2014_7A.A.45" localSheetId="2">#REF!</definedName>
    <definedName name="westland_2014_7A.A.45">#REF!</definedName>
    <definedName name="westland_2014_7A.A.46" localSheetId="2">#REF!</definedName>
    <definedName name="westland_2014_7A.A.46">#REF!</definedName>
    <definedName name="westland_2014_7A.A.47" localSheetId="2">#REF!</definedName>
    <definedName name="westland_2014_7A.A.47">#REF!</definedName>
    <definedName name="westland_2014_7A.A.48" localSheetId="2">#REF!</definedName>
    <definedName name="westland_2014_7A.A.48">#REF!</definedName>
    <definedName name="westland_2014_7A.A.49" localSheetId="2">#REF!</definedName>
    <definedName name="westland_2014_7A.A.49">#REF!</definedName>
    <definedName name="westland_2014_7A.A.50" localSheetId="2">#REF!</definedName>
    <definedName name="westland_2014_7A.A.50">#REF!</definedName>
    <definedName name="westland_2014_7A.A.51" localSheetId="2">#REF!</definedName>
    <definedName name="westland_2014_7A.A.51">#REF!</definedName>
    <definedName name="westland_2014_7B.A.21" localSheetId="2">#REF!</definedName>
    <definedName name="westland_2014_7B.A.21">#REF!</definedName>
    <definedName name="westland_2014_7B.A.22" localSheetId="2">#REF!</definedName>
    <definedName name="westland_2014_7B.A.22">#REF!</definedName>
    <definedName name="westland_2014_7B.A.23" localSheetId="2">#REF!</definedName>
    <definedName name="westland_2014_7B.A.23">#REF!</definedName>
    <definedName name="westland_2014_7B.A.24" localSheetId="2">#REF!</definedName>
    <definedName name="westland_2014_7B.A.24">#REF!</definedName>
    <definedName name="westland_2014_7B.A.25" localSheetId="2">#REF!</definedName>
    <definedName name="westland_2014_7B.A.25">#REF!</definedName>
    <definedName name="westland_2014_7B.A.26" localSheetId="2">#REF!</definedName>
    <definedName name="westland_2014_7B.A.26">#REF!</definedName>
    <definedName name="westland_2014_7B.A.27" localSheetId="2">#REF!</definedName>
    <definedName name="westland_2014_7B.A.27">#REF!</definedName>
    <definedName name="westland_2014_7B.A.28" localSheetId="2">#REF!</definedName>
    <definedName name="westland_2014_7B.A.28">#REF!</definedName>
    <definedName name="westland_2014_7B.A.29" localSheetId="2">#REF!</definedName>
    <definedName name="westland_2014_7B.A.29">#REF!</definedName>
    <definedName name="westland_2014_7B.A.30" localSheetId="2">#REF!</definedName>
    <definedName name="westland_2014_7B.A.30">#REF!</definedName>
    <definedName name="WESTLAND_2014_INV_LOG">#REF!</definedName>
    <definedName name="WESTLAND_2014_OO_LOG" localSheetId="2">#REF!</definedName>
    <definedName name="WESTLAND_2014_OO_LOG">#REF!</definedName>
    <definedName name="WESTLAND_2014_OPEX_LOG" localSheetId="2">#REF!</definedName>
    <definedName name="WESTLAND_2014_OPEX_LOG">#REF!</definedName>
    <definedName name="westland_2015_2B.E.tot" localSheetId="2">#REF!</definedName>
    <definedName name="westland_2015_2B.E.tot">#REF!</definedName>
    <definedName name="westland_2015_3A.A.1" localSheetId="2">#REF!</definedName>
    <definedName name="westland_2015_3A.A.1">#REF!</definedName>
    <definedName name="westland_2015_3A.A.10" localSheetId="2">#REF!</definedName>
    <definedName name="westland_2015_3A.A.10">#REF!</definedName>
    <definedName name="westland_2015_3A.A.11" localSheetId="2">#REF!</definedName>
    <definedName name="westland_2015_3A.A.11">#REF!</definedName>
    <definedName name="westland_2015_3A.A.12" localSheetId="2">#REF!</definedName>
    <definedName name="westland_2015_3A.A.12">#REF!</definedName>
    <definedName name="westland_2015_3A.A.13" localSheetId="2">#REF!</definedName>
    <definedName name="westland_2015_3A.A.13">#REF!</definedName>
    <definedName name="westland_2015_3A.A.15" localSheetId="2">#REF!</definedName>
    <definedName name="westland_2015_3A.A.15">#REF!</definedName>
    <definedName name="westland_2015_3A.A.2" localSheetId="2">#REF!</definedName>
    <definedName name="westland_2015_3A.A.2">#REF!</definedName>
    <definedName name="westland_2015_3A.A.3" localSheetId="2">#REF!</definedName>
    <definedName name="westland_2015_3A.A.3">#REF!</definedName>
    <definedName name="westland_2015_3A.A.4" localSheetId="2">#REF!</definedName>
    <definedName name="westland_2015_3A.A.4">#REF!</definedName>
    <definedName name="westland_2015_3A.A.5" localSheetId="2">#REF!</definedName>
    <definedName name="westland_2015_3A.A.5">#REF!</definedName>
    <definedName name="westland_2015_3A.A.6" localSheetId="2">#REF!</definedName>
    <definedName name="westland_2015_3A.A.6">#REF!</definedName>
    <definedName name="westland_2015_3A.A.7" localSheetId="2">#REF!</definedName>
    <definedName name="westland_2015_3A.A.7">#REF!</definedName>
    <definedName name="westland_2015_3A.A.8" localSheetId="2">#REF!</definedName>
    <definedName name="westland_2015_3A.A.8">#REF!</definedName>
    <definedName name="westland_2015_7A.A.21" localSheetId="2">#REF!</definedName>
    <definedName name="westland_2015_7A.A.21">#REF!</definedName>
    <definedName name="westland_2015_7A.A.22" localSheetId="2">#REF!</definedName>
    <definedName name="westland_2015_7A.A.22">#REF!</definedName>
    <definedName name="westland_2015_7A.A.23" localSheetId="2">#REF!</definedName>
    <definedName name="westland_2015_7A.A.23">#REF!</definedName>
    <definedName name="westland_2015_7A.A.24" localSheetId="2">#REF!</definedName>
    <definedName name="westland_2015_7A.A.24">#REF!</definedName>
    <definedName name="westland_2015_7A.A.25" localSheetId="2">#REF!</definedName>
    <definedName name="westland_2015_7A.A.25">#REF!</definedName>
    <definedName name="westland_2015_7A.A.26" localSheetId="2">#REF!</definedName>
    <definedName name="westland_2015_7A.A.26">#REF!</definedName>
    <definedName name="westland_2015_7A.A.27" localSheetId="2">#REF!</definedName>
    <definedName name="westland_2015_7A.A.27">#REF!</definedName>
    <definedName name="westland_2015_7A.A.28" localSheetId="2">#REF!</definedName>
    <definedName name="westland_2015_7A.A.28">#REF!</definedName>
    <definedName name="westland_2015_7A.A.29" localSheetId="2">#REF!</definedName>
    <definedName name="westland_2015_7A.A.29">#REF!</definedName>
    <definedName name="westland_2015_7A.A.30" localSheetId="2">#REF!</definedName>
    <definedName name="westland_2015_7A.A.30">#REF!</definedName>
    <definedName name="westland_2015_7A.A.31" localSheetId="2">#REF!</definedName>
    <definedName name="westland_2015_7A.A.31">#REF!</definedName>
    <definedName name="westland_2015_7A.A.41" localSheetId="2">#REF!</definedName>
    <definedName name="westland_2015_7A.A.41">#REF!</definedName>
    <definedName name="westland_2015_7A.A.42" localSheetId="2">#REF!</definedName>
    <definedName name="westland_2015_7A.A.42">#REF!</definedName>
    <definedName name="westland_2015_7A.A.43" localSheetId="2">#REF!</definedName>
    <definedName name="westland_2015_7A.A.43">#REF!</definedName>
    <definedName name="westland_2015_7A.A.44" localSheetId="2">#REF!</definedName>
    <definedName name="westland_2015_7A.A.44">#REF!</definedName>
    <definedName name="westland_2015_7A.A.45" localSheetId="2">#REF!</definedName>
    <definedName name="westland_2015_7A.A.45">#REF!</definedName>
    <definedName name="westland_2015_7A.A.46" localSheetId="2">#REF!</definedName>
    <definedName name="westland_2015_7A.A.46">#REF!</definedName>
    <definedName name="westland_2015_7A.A.47" localSheetId="2">#REF!</definedName>
    <definedName name="westland_2015_7A.A.47">#REF!</definedName>
    <definedName name="westland_2015_7A.A.48" localSheetId="2">#REF!</definedName>
    <definedName name="westland_2015_7A.A.48">#REF!</definedName>
    <definedName name="westland_2015_7A.A.49" localSheetId="2">#REF!</definedName>
    <definedName name="westland_2015_7A.A.49">#REF!</definedName>
    <definedName name="westland_2015_7A.A.50" localSheetId="2">#REF!</definedName>
    <definedName name="westland_2015_7A.A.50">#REF!</definedName>
    <definedName name="westland_2015_7A.A.51" localSheetId="2">#REF!</definedName>
    <definedName name="westland_2015_7A.A.51">#REF!</definedName>
    <definedName name="westland_2015_7B.A.21" localSheetId="2">#REF!</definedName>
    <definedName name="westland_2015_7B.A.21">#REF!</definedName>
    <definedName name="westland_2015_7B.A.22" localSheetId="2">#REF!</definedName>
    <definedName name="westland_2015_7B.A.22">#REF!</definedName>
    <definedName name="westland_2015_7B.A.23" localSheetId="2">#REF!</definedName>
    <definedName name="westland_2015_7B.A.23">#REF!</definedName>
    <definedName name="westland_2015_7B.A.24" localSheetId="2">#REF!</definedName>
    <definedName name="westland_2015_7B.A.24">#REF!</definedName>
    <definedName name="westland_2015_7B.A.25" localSheetId="2">#REF!</definedName>
    <definedName name="westland_2015_7B.A.25">#REF!</definedName>
    <definedName name="westland_2015_7B.A.26" localSheetId="2">#REF!</definedName>
    <definedName name="westland_2015_7B.A.26">#REF!</definedName>
    <definedName name="westland_2015_7B.A.27" localSheetId="2">#REF!</definedName>
    <definedName name="westland_2015_7B.A.27">#REF!</definedName>
    <definedName name="westland_2015_7B.A.28" localSheetId="2">#REF!</definedName>
    <definedName name="westland_2015_7B.A.28">#REF!</definedName>
    <definedName name="westland_2015_7B.A.29" localSheetId="2">#REF!</definedName>
    <definedName name="westland_2015_7B.A.29">#REF!</definedName>
    <definedName name="westland_2015_7B.A.30" localSheetId="2">#REF!</definedName>
    <definedName name="westland_2015_7B.A.30">#REF!</definedName>
    <definedName name="WESTLAND_2015_INV_LOG">#REF!</definedName>
    <definedName name="WESTLAND_2015_OO_LOG" localSheetId="2">#REF!</definedName>
    <definedName name="WESTLAND_2015_OO_LOG">#REF!</definedName>
    <definedName name="WESTLAND_2015_OPEX_LOG" localSheetId="2">#REF!</definedName>
    <definedName name="WESTLAND_2015_OPEX_LOG">#REF!</definedName>
  </definedNames>
  <calcPr calcId="152511"/>
</workbook>
</file>

<file path=xl/calcChain.xml><?xml version="1.0" encoding="utf-8"?>
<calcChain xmlns="http://schemas.openxmlformats.org/spreadsheetml/2006/main">
  <c r="L93" i="3" l="1"/>
  <c r="L94" i="3"/>
  <c r="H224" i="3" l="1"/>
  <c r="B3" i="3" l="1"/>
  <c r="H225" i="3" l="1"/>
  <c r="H222" i="3" l="1"/>
  <c r="H226" i="3"/>
  <c r="H229" i="3" l="1"/>
  <c r="C42" i="5"/>
  <c r="D42" i="5"/>
  <c r="H42" i="5" s="1"/>
  <c r="C43" i="5"/>
  <c r="D43" i="5"/>
  <c r="H43" i="5" s="1"/>
  <c r="D50" i="5" l="1"/>
  <c r="H50" i="5" s="1"/>
  <c r="C50" i="5"/>
  <c r="D49" i="5"/>
  <c r="H49" i="5" s="1"/>
  <c r="C49" i="5"/>
  <c r="D48" i="5"/>
  <c r="H48" i="5" s="1"/>
  <c r="C48" i="5"/>
  <c r="D47" i="5"/>
  <c r="H47" i="5" s="1"/>
  <c r="C47" i="5"/>
  <c r="D46" i="5"/>
  <c r="H46" i="5" s="1"/>
  <c r="C46" i="5"/>
  <c r="D45" i="5"/>
  <c r="H45" i="5" s="1"/>
  <c r="C45" i="5"/>
  <c r="D44" i="5"/>
  <c r="H44" i="5" s="1"/>
  <c r="C44" i="5"/>
  <c r="D41" i="5"/>
  <c r="H41" i="5" s="1"/>
  <c r="C41" i="5"/>
  <c r="D40" i="5"/>
  <c r="H40" i="5" s="1"/>
  <c r="C40" i="5"/>
  <c r="D39" i="5"/>
  <c r="H39" i="5" s="1"/>
  <c r="C39" i="5"/>
  <c r="D38" i="5"/>
  <c r="H38" i="5" s="1"/>
  <c r="C38" i="5"/>
  <c r="D37" i="5"/>
  <c r="H37" i="5" s="1"/>
  <c r="C37" i="5"/>
  <c r="D36" i="5"/>
  <c r="H36" i="5" s="1"/>
  <c r="C36" i="5"/>
  <c r="D35" i="5"/>
  <c r="H35" i="5" s="1"/>
  <c r="C35" i="5"/>
  <c r="D34" i="5"/>
  <c r="H34" i="5" s="1"/>
  <c r="C34" i="5"/>
  <c r="D33" i="5"/>
  <c r="H33" i="5" s="1"/>
  <c r="C33" i="5"/>
  <c r="D29" i="5"/>
  <c r="H29" i="5" s="1"/>
  <c r="C29" i="5"/>
  <c r="D28" i="5"/>
  <c r="C28" i="5"/>
  <c r="D27" i="5"/>
  <c r="C27" i="5"/>
  <c r="D26" i="5"/>
  <c r="C26" i="5"/>
  <c r="D25" i="5"/>
  <c r="C25" i="5"/>
  <c r="D24" i="5"/>
  <c r="C24" i="5"/>
  <c r="D23" i="5"/>
  <c r="H23" i="5" s="1"/>
  <c r="C23" i="5"/>
  <c r="D22" i="5"/>
  <c r="C22" i="5"/>
  <c r="D21" i="5"/>
  <c r="H21" i="5" s="1"/>
  <c r="C21" i="5"/>
  <c r="D20" i="5"/>
  <c r="H20" i="5" s="1"/>
  <c r="C20" i="5"/>
  <c r="D19" i="5"/>
  <c r="H19" i="5" s="1"/>
  <c r="C19" i="5"/>
  <c r="D18" i="5"/>
  <c r="H18" i="5" s="1"/>
  <c r="C18" i="5"/>
  <c r="D17" i="5"/>
  <c r="H17" i="5" s="1"/>
  <c r="C17" i="5"/>
  <c r="D16" i="5"/>
  <c r="H16" i="5" s="1"/>
  <c r="C16" i="5"/>
  <c r="D15" i="5"/>
  <c r="H15" i="5" s="1"/>
  <c r="C15" i="5"/>
  <c r="D14" i="5"/>
  <c r="H14" i="5" s="1"/>
  <c r="C14" i="5"/>
  <c r="D13" i="5"/>
  <c r="H13" i="5" s="1"/>
  <c r="C13" i="5"/>
  <c r="D12" i="5"/>
  <c r="H12" i="5" s="1"/>
  <c r="C12" i="5"/>
  <c r="D11" i="5"/>
  <c r="H11" i="5" s="1"/>
  <c r="C11" i="5"/>
  <c r="D10" i="5"/>
  <c r="H10" i="5" s="1"/>
  <c r="C10" i="5"/>
  <c r="D9" i="5"/>
  <c r="H9" i="5" s="1"/>
  <c r="C9" i="5"/>
  <c r="D8" i="5"/>
  <c r="H8" i="5" s="1"/>
  <c r="C8" i="5"/>
  <c r="D7" i="5"/>
  <c r="H7" i="5" s="1"/>
  <c r="C7" i="5"/>
  <c r="B3" i="4"/>
  <c r="H209" i="3"/>
  <c r="H211" i="3" s="1"/>
  <c r="L92" i="3"/>
  <c r="L91" i="3"/>
  <c r="L90" i="3"/>
  <c r="L89" i="3"/>
  <c r="L88" i="3"/>
  <c r="H200" i="3" l="1"/>
  <c r="H202" i="3" s="1"/>
</calcChain>
</file>

<file path=xl/sharedStrings.xml><?xml version="1.0" encoding="utf-8"?>
<sst xmlns="http://schemas.openxmlformats.org/spreadsheetml/2006/main" count="645" uniqueCount="264">
  <si>
    <t>Autoriteit Consument en Markt - Directie Energie</t>
  </si>
  <si>
    <t>Legenda celkleuren</t>
  </si>
  <si>
    <t>Datawaarde / parameter</t>
  </si>
  <si>
    <t>Waarde die wordt opgehaald van een andere locatie (zonder berekening)</t>
  </si>
  <si>
    <t>Berekende waarde</t>
  </si>
  <si>
    <t>Celwaarde (uitkomst van een berekening) die een eindresultaat vormt</t>
  </si>
  <si>
    <t>Cel(waarde) niet van toepassing</t>
  </si>
  <si>
    <t>Contactgegevens</t>
  </si>
  <si>
    <t>Invuldatum:</t>
  </si>
  <si>
    <t>Code bedrijf</t>
  </si>
  <si>
    <t>Naam bedrijf</t>
  </si>
  <si>
    <t>Adres</t>
  </si>
  <si>
    <t>Postcode</t>
  </si>
  <si>
    <t>Plaats</t>
  </si>
  <si>
    <t>Contactpersoon</t>
  </si>
  <si>
    <t>Telefoonnummer</t>
  </si>
  <si>
    <t>E-mailadres</t>
  </si>
  <si>
    <t>ACM</t>
  </si>
  <si>
    <t>Postbus 16326</t>
  </si>
  <si>
    <t>2500 BH  Den Haag</t>
  </si>
  <si>
    <t>Telefoonnummer: 070 - 72 22 000</t>
  </si>
  <si>
    <t>Telefaxnummer: 070 - 72 22 355</t>
  </si>
  <si>
    <t>E-mailadres: codatahelpdesk@acm.nl</t>
  </si>
  <si>
    <t>Categorie</t>
  </si>
  <si>
    <t>Eenheid</t>
  </si>
  <si>
    <t>Rekenvolume</t>
  </si>
  <si>
    <t>Tarief</t>
  </si>
  <si>
    <t>Rekencapaciteit</t>
  </si>
  <si>
    <t>Rekenvolumina Transportdienst 2017-2021</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</si>
  <si>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</si>
  <si>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</si>
  <si>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</si>
  <si>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</si>
  <si>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</si>
  <si>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</si>
  <si>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</si>
  <si>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</si>
  <si>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</si>
  <si>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</si>
  <si>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</si>
  <si>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</si>
  <si>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</si>
  <si>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</si>
  <si>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</si>
  <si>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</si>
  <si>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</si>
  <si>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</si>
  <si>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</si>
  <si>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</si>
  <si>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</si>
  <si>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</si>
  <si>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</si>
  <si>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</si>
  <si>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</si>
  <si>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</si>
  <si>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</si>
  <si>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</si>
  <si>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</si>
  <si>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t/m 1*6A op het geschakeld net</t>
  </si>
  <si>
    <t>(1) Met uitzondering van de 1*6A aansluitingen op het geschakeld net.</t>
  </si>
  <si>
    <t>kW tarief</t>
  </si>
  <si>
    <t>D. BLINDVERMOGEN</t>
  </si>
  <si>
    <t>kVArh blindvermogen MS en hoger</t>
  </si>
  <si>
    <t>kVArh blindvermogen lager dan MS</t>
  </si>
  <si>
    <t>Rekenvolumina Periodieke Aansluitvergoeding 2017-2021</t>
  </si>
  <si>
    <t>PAV t/m 1*6A (per aansluiting)</t>
  </si>
  <si>
    <t>PAV &gt; 1*6A en &lt;= 3*80A (per aansluiting)</t>
  </si>
  <si>
    <t>PAV &gt; 3*80A (per aansluiting)</t>
  </si>
  <si>
    <t>Periodieke aansluitvergoeding meerlengte per meter &gt; 25 meter</t>
  </si>
  <si>
    <t>Rekenvolumina Eenmalige Aansluitvergoeding 2017-2021</t>
  </si>
  <si>
    <t>EAV t/m 1*6A (per aansluiting)</t>
  </si>
  <si>
    <t>EAV &gt; 1*6A en &lt;= 3*80A (per aansluiting)</t>
  </si>
  <si>
    <t>EAV &gt; 3*80A (per aansluiting)</t>
  </si>
  <si>
    <t>Eenmalige aansluitvergoeding meerlengte per meter &gt; 25 meter</t>
  </si>
  <si>
    <t>Controle Toegestane Totale Inkomsten</t>
  </si>
  <si>
    <t>EUR, pp 2017</t>
  </si>
  <si>
    <t>Beoordeling</t>
  </si>
  <si>
    <t>Controle Rekenvolume</t>
  </si>
  <si>
    <t>Totaal Rekenvolume</t>
  </si>
  <si>
    <t>Totaal Rekenvolume aangepast</t>
  </si>
  <si>
    <t>BEOORDELING</t>
  </si>
  <si>
    <t>Verwachte tariefmutatie</t>
  </si>
  <si>
    <t xml:space="preserve">   waarvan toegewezen aan vastrecht tarieven</t>
  </si>
  <si>
    <t>Toegestane Totale Inkomsten 2017 (incl. correcties) excl. Vastrecht</t>
  </si>
  <si>
    <t>Verwachte mutatie vastrechttarieven</t>
  </si>
  <si>
    <t>%</t>
  </si>
  <si>
    <t>Verwachte mutatie niet-vastrechttarieven</t>
  </si>
  <si>
    <t>Deelmarkt</t>
  </si>
  <si>
    <t>Deelmarktgrens</t>
  </si>
  <si>
    <t>Afnemers HS (110-150 kV) maximaal 600 uur p/jr</t>
  </si>
  <si>
    <t>Afnemers TS (25-50 kV) maximaal 600 uur p/jr</t>
  </si>
  <si>
    <t>Afnemers Trafo HS+TS/MS maximaal 600 uur p/jr</t>
  </si>
  <si>
    <t>Afnemerscategorieën capaciteitstarieven</t>
  </si>
  <si>
    <r>
      <t>1</t>
    </r>
    <r>
      <rPr>
        <sz val="8"/>
        <rFont val="Arial"/>
        <family val="2"/>
      </rPr>
      <t xml:space="preserve"> Met uitzondering van de 1*6A aansluitingen op het geschakeld net.</t>
    </r>
  </si>
  <si>
    <t>Elementen EAV-tarieven</t>
  </si>
  <si>
    <t>Eénmalige aansluitvergoeding t/m 25 meter</t>
  </si>
  <si>
    <t>Knip</t>
  </si>
  <si>
    <t>Beveiliging</t>
  </si>
  <si>
    <t>Verbinding</t>
  </si>
  <si>
    <t>Controle</t>
  </si>
  <si>
    <t>Eénmalige aansluitvergoeding per meter &gt; 25 meter</t>
  </si>
  <si>
    <t>Toelichting</t>
  </si>
  <si>
    <t>TOTALE INKOMSTEN</t>
  </si>
  <si>
    <t>TRANSPORTTARIEVEN</t>
  </si>
  <si>
    <t>AANSLUITTARIEVEN</t>
  </si>
  <si>
    <t>DEELMARKTGRENZEN TRANSPORT</t>
  </si>
  <si>
    <t>ELEMENTEN EAV TARIEVEN</t>
  </si>
  <si>
    <t>CONTROLE RICHTLIJNEN</t>
  </si>
  <si>
    <t>OVERIGE OPMERKINGEN</t>
  </si>
  <si>
    <t>Richtlijnen controle tarieven</t>
  </si>
  <si>
    <t>Nr.</t>
  </si>
  <si>
    <t>Onderwerp</t>
  </si>
  <si>
    <t>Ja / Nee</t>
  </si>
  <si>
    <t>Zijn de rekenvolumes per tariefdrager gelijk aan de door ACM ingevulde rekenvolumes?</t>
  </si>
  <si>
    <t xml:space="preserve">Zo nee, zijn de stappen uit de invulinstructie gevolgd bij het hoofdstuk "Nieuwe deelmarkten"? </t>
  </si>
  <si>
    <t>Zijn in het tarievenvoorstel alle decimalen van alle tarieven zichtbaar?</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</si>
  <si>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</si>
  <si>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</si>
  <si>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</si>
  <si>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</si>
  <si>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</si>
  <si>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</si>
  <si>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</si>
  <si>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</si>
  <si>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</si>
  <si>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</si>
  <si>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</si>
  <si>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</si>
  <si>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</si>
  <si>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</si>
  <si>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</si>
  <si>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Trafo MS/LS volgens artikel 3.7.10. van de TarievenCode Elektriciteit?</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</si>
  <si>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</si>
  <si>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</si>
  <si>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</si>
  <si>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</si>
  <si>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</si>
  <si>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</si>
  <si>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NB1</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</si>
  <si>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</si>
  <si>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NB2</t>
  </si>
  <si>
    <t>ACM houdt zich het recht voor om de tarieven ook op andere punten te toetsen dan de punten die op dit werkblad zijn opgenoemd.</t>
  </si>
  <si>
    <t>Afnemers MS (1-20 kV) MS-Transport</t>
  </si>
  <si>
    <t>Afnemers MS (1-20 kV) MS en MS-Distributie</t>
  </si>
  <si>
    <t>Informatie die is ingevuld door ACM</t>
  </si>
  <si>
    <t>- is het tarief voor kWmax per maand gelijk aan het gelijknamige tarief in deelmarkt afnemers MS (1-20 kV)*?</t>
  </si>
  <si>
    <t>EUR</t>
  </si>
  <si>
    <t>EUR/jaar</t>
  </si>
  <si>
    <t>EUR/kW/maand</t>
  </si>
  <si>
    <t>EUR/meter</t>
  </si>
  <si>
    <t>EUR/jaar/meter</t>
  </si>
  <si>
    <t>EUR/kW/week</t>
  </si>
  <si>
    <t>EUR/kW/jaar</t>
  </si>
  <si>
    <t>EUR/kWh</t>
  </si>
  <si>
    <t>EUR/kVArh</t>
  </si>
  <si>
    <t>Controle Totale Inkomsten en rekenvolume in Tarievenvoorstel</t>
  </si>
  <si>
    <t>Tariefmutaties</t>
  </si>
  <si>
    <t>Categorie verwachte mutatie</t>
  </si>
  <si>
    <t>A</t>
  </si>
  <si>
    <t>B</t>
  </si>
  <si>
    <t>#</t>
  </si>
  <si>
    <t>EUR/rekencap./jaar</t>
  </si>
  <si>
    <t>Hierbij dienen uitsluitend de tarieven te worden ingevuld (groene cellen). Rekenvolumes kunnen niet via deze module gewijzigd worden.</t>
  </si>
  <si>
    <t>De totale inkomsten op basis van rekenvolumes mogen niet uitkomen boven het vastgestelde Totale Inkomsten bedrag. Dit wordt automatisch berekend onderaan het tabblad 'Tarievenvoorstel'.</t>
  </si>
  <si>
    <t xml:space="preserve">Ook wordt onderaan het tabblad Tarievenvoorstel de 'verwachte tariefmutatie' weergegeven (per categorie tarieven). </t>
  </si>
  <si>
    <t>Deze tariefmutatie dient als leidraad voor de 4%-regel: wanneer de tarieven meer dan 4% afwijken van deze verwachte mutatie dient het tariefvoorstel voorzien te worden van een kostenonderbouwing.</t>
  </si>
  <si>
    <t>Voor verdere toelichting bij deze module verwijst ACM naar de Invulinstructie bij deze module.</t>
  </si>
  <si>
    <t>Toelichting bij dit bestand</t>
  </si>
  <si>
    <t>Categorie A</t>
  </si>
  <si>
    <t>Categorie B</t>
  </si>
  <si>
    <t>Indeling technische codes</t>
  </si>
  <si>
    <t xml:space="preserve">  </t>
  </si>
  <si>
    <t>Tarievenmodule nettarieven elektriciteit 2018</t>
  </si>
  <si>
    <t>Via deze module kunnen netbeheerders hun tarievenvoorstel elektriciteit indienen voor het jaar 2018.</t>
  </si>
  <si>
    <t>Informatieverzoek tarievenmandje nettarieven elektriciteit 2018</t>
  </si>
  <si>
    <t>Toegestane Totale inkomsten 2018 inclusief correcties</t>
  </si>
  <si>
    <t>EUR, pp 2018</t>
  </si>
  <si>
    <t>bron: TI berekening 2018 Elektriciteit</t>
  </si>
  <si>
    <t>Totale Omzet 2018 op basis van Rekenvolume</t>
  </si>
  <si>
    <t>Toegestane Totale Inkomsten 2018 (incl. correcties)</t>
  </si>
  <si>
    <t>Toegestane Totale Inkomsten 2018 (incl. correcties) excl. Vastrecht</t>
  </si>
  <si>
    <t>Toegestane Totale Inkomsten 2017 (incl. correcties) op basis van volumes REG2017</t>
  </si>
  <si>
    <t>Tarief 2018 (EUR)</t>
  </si>
  <si>
    <t>Is het bedrag "Totale Inkomsten 2018 inclusief correcties" in het tabblad Tarievenvoorstel ongewijzigd? Zo nee, waarom niet?</t>
  </si>
  <si>
    <t>1-fase aansluitingen t/m 1*10A (1)</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</si>
  <si>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</si>
  <si>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</si>
  <si>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</si>
  <si>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</si>
  <si>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</si>
  <si>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</si>
  <si>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</si>
  <si>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</si>
  <si>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</si>
  <si>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</si>
  <si>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</si>
  <si>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somproduct vastrechttarieven 2017 en rekenvolumes REG2017 (alleen vastrecht)</t>
  </si>
  <si>
    <t>TI berekening 2017 Elektriciteit</t>
  </si>
  <si>
    <r>
      <t>1-fase aansluitingen t/m 1*10A</t>
    </r>
    <r>
      <rPr>
        <vertAlign val="superscript"/>
        <sz val="8"/>
        <rFont val="Arial"/>
        <family val="2"/>
      </rPr>
      <t>1</t>
    </r>
  </si>
  <si>
    <t>1-fase &gt;1*10A en 3-fase t/m 3*25A</t>
  </si>
  <si>
    <t>A1</t>
  </si>
  <si>
    <t>A2.1</t>
  </si>
  <si>
    <t>A2.2</t>
  </si>
  <si>
    <t/>
  </si>
  <si>
    <t>A3</t>
  </si>
  <si>
    <t>A3, A4, A5</t>
  </si>
  <si>
    <t>A6</t>
  </si>
  <si>
    <t>PAV Meerlengte 3-10 MVA</t>
  </si>
  <si>
    <t xml:space="preserve">&gt; 1*6A en t/m 3*25A  </t>
  </si>
  <si>
    <t>&gt;3*25A en t/m 3*35A</t>
  </si>
  <si>
    <t xml:space="preserve">&gt;3*35A en t/m 3*50A               </t>
  </si>
  <si>
    <t xml:space="preserve">&gt;3*50A en t/m 3*63A                  </t>
  </si>
  <si>
    <t xml:space="preserve">&gt;3*63A en t/m 3*80A                       </t>
  </si>
  <si>
    <t>&gt;3*80A en t/m 3*200 A af sec zijde LS           0,4 kV</t>
  </si>
  <si>
    <t>&gt;3*200A en t/m 3*250 A af sec zijde LS         0,4 kV</t>
  </si>
  <si>
    <t>&gt;3*250A en t/m 3*400 A af sec zijde LS         0,4 kV</t>
  </si>
  <si>
    <t>&gt;3*400A en t/m 3*480 A af sec zijde LS         0,4 kV</t>
  </si>
  <si>
    <t>&gt;3*480A en t/m 3*500 A af sec zijde LS         0,4 kV</t>
  </si>
  <si>
    <t>&gt;3*500A en t/m 3*750 A af sec zijde LS         0,4 kV</t>
  </si>
  <si>
    <t>&gt;3*750A en t/m 3*1200 A af sec zijde LS        0,4 kV</t>
  </si>
  <si>
    <t xml:space="preserve">&gt;3*1200A en t/m 3*1500 A af sec zijde LS       0,4 kV </t>
  </si>
  <si>
    <t>&gt;3*1500A en t/m 3*1600 A af sec zijde LS       0,4 kV</t>
  </si>
  <si>
    <t xml:space="preserve">&gt;=1,0 MW en t/m 2,4 MVA   </t>
  </si>
  <si>
    <t xml:space="preserve">&gt;2,4 MVA en t/m 10 MVA     </t>
  </si>
  <si>
    <t xml:space="preserve">&gt;3,0 MVA en t/m 10 MVA     </t>
  </si>
  <si>
    <t>A3, A5</t>
  </si>
  <si>
    <t>A4, A5</t>
  </si>
  <si>
    <t>A1 Meerlengte</t>
  </si>
  <si>
    <t>A2.1 Meerlengte</t>
  </si>
  <si>
    <t>A2.2 Meerlengte</t>
  </si>
  <si>
    <t>A3 Meerlengte</t>
  </si>
  <si>
    <t>A3, A5 Meerlengte</t>
  </si>
  <si>
    <t>A4, A5 Meerlengte</t>
  </si>
  <si>
    <t>≤3*25A + ≤1*80A</t>
  </si>
  <si>
    <t>&gt;3*25A ≤ 3*35A</t>
  </si>
  <si>
    <t>&gt;3*35A ≤ 3*50A</t>
  </si>
  <si>
    <t>&gt;3*50A ≤ 3*63A</t>
  </si>
  <si>
    <t>&gt;3*63A ≤ 3*80A</t>
  </si>
  <si>
    <t>&gt;3*80A ≤ 3*200A af sec. zijde LS</t>
  </si>
  <si>
    <t>&gt;3*200A ≤ 3*250A af sec. zijde LS</t>
  </si>
  <si>
    <t>&gt;3*250A ≤ 3*400A af sec. zijde LS</t>
  </si>
  <si>
    <t>&gt;3*400A ≤ 3*480A af sec. zijde LS</t>
  </si>
  <si>
    <t>&gt;3*480A ≤ 3*500A af sec. zijde LS</t>
  </si>
  <si>
    <t>&gt;3*500A ≤ 3*750A af sec. zijde LS</t>
  </si>
  <si>
    <t>&gt;3*750A ≤ 3*1200A af sec. zijde LS</t>
  </si>
  <si>
    <t>&gt;3*1200A ≤ 3*1500A af sec. zijde LS</t>
  </si>
  <si>
    <t>&gt;3*1500A ≤ 3*1600A af sec. zijde LS</t>
  </si>
  <si>
    <t>≥ 1MW ≤ 2,4MVA</t>
  </si>
  <si>
    <t>&gt;2,4MVA ≤ 10MVA</t>
  </si>
  <si>
    <t>≤1*6A (geschakeld net)</t>
  </si>
  <si>
    <t>bron: RNB Elektriciteit 2017-2021 SO-bestand (sep 2016)</t>
  </si>
  <si>
    <t>&gt; 3*80 A t/m 50 kW</t>
  </si>
  <si>
    <t>&gt;50 kW tot 1 MW</t>
  </si>
  <si>
    <t xml:space="preserve">Westland Infra Netbeheer B.V. </t>
  </si>
  <si>
    <t>Postbus 1</t>
  </si>
  <si>
    <t xml:space="preserve">2685 ZG  </t>
  </si>
  <si>
    <t>POELDIJK</t>
  </si>
  <si>
    <t>Ja</t>
  </si>
  <si>
    <t>Nee</t>
  </si>
  <si>
    <t>nvt</t>
  </si>
  <si>
    <t>&gt; 1 MW t/m 2,4 MVA</t>
  </si>
  <si>
    <t>De categorie HS+TS/MS wijkt meer dan 4% af. Door het toepassen van de cascade op de nacalculatie TenneT slaat er een bedrag van - € 416.361 neer in de categorie HS+TS/MS. Dit resulteert in een tariefdaling van 27,7%.</t>
  </si>
  <si>
    <t xml:space="preserve">Westland heeft geen bezwaar tegen de openbaarmaking van het tarievenbesluit door ACM zonder dat ACM daarbij een wachttijd van 10 werkdagen in acht neemt. </t>
  </si>
  <si>
    <t>17.0562.52 - WEIN - Informatieverzoek Tarievenvoorstel Elektriciteit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</si>
</sst>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43" formatCode="_ * #,##0.00_ ;_ * \-#,##0.00_ ;_ * &quot;-&quot;??_ ;_ @_ "/>
    <numFmt numFmtId="164" formatCode="_-* #,##0_-;_-* #,##0\-;_-* &quot;-&quot;??_-;_-@_-"/>
    <numFmt numFmtId="165" formatCode="_-* #,##0.00_-;_-* #,##0.00\-;_-* &quot;-&quot;??_-;_-@_-"/>
    <numFmt numFmtId="166" formatCode="_ * #,##0_ ;_ * \-#,##0_ ;_ * &quot;-&quot;??_ ;_ @_ "/>
    <numFmt numFmtId="167" formatCode="#,##0.0000_-;#,##0.0000\-"/>
    <numFmt numFmtId="168" formatCode="_-[$€]\ * #,##0.00_-;_-[$€]\ * #,##0.00\-;_-[$€]\ * &quot;-&quot;??_-;_-@_-"/>
    <numFmt numFmtId="169" formatCode="_([$€]* #,##0.00_);_([$€]* \(#,##0.00\);_([$€]* &quot;-&quot;??_);_(@_)"/>
    <numFmt numFmtId="170" formatCode="0.0000"/>
    <numFmt numFmtId="171" formatCode="#,##0.0000"/>
  </numFmts>
  <fonts count="67">
    <font>
      <sz val="10"/>
      <name val="Arial"/>
      <family val="2"/>
    </font>
    <font>
      <sz val="11"/>
      <color theme="1"/>
      <name val="Calibri"/>
      <family val="2"/>
      <scheme val="minor"/>
    </font>
    <font>
      <sz val="11"/>
      <color theme="1"/>
      <name val="Calibri"/>
      <family val="2"/>
      <scheme val="minor"/>
    </font>
    <font>
      <sz val="10"/>
      <name val="Arial"/>
      <family val="2"/>
    </font>
    <font>
      <sz val="12"/>
      <name val="Times New Roman"/>
      <family val="1"/>
    </font>
    <font>
      <b/>
      <sz val="12"/>
      <color theme="0"/>
      <name val="Arial"/>
      <family val="2"/>
    </font>
    <font>
      <sz val="10"/>
      <color theme="0"/>
      <name val="Arial"/>
      <family val="2"/>
    </font>
    <font>
      <b/>
      <sz val="10"/>
      <name val="Arial"/>
      <family val="2"/>
    </font>
    <font>
      <b/>
      <sz val="10"/>
      <color theme="1"/>
      <name val="Arial"/>
      <family val="2"/>
    </font>
    <font>
      <b/>
      <sz val="12"/>
      <name val="Arial"/>
      <family val="2"/>
    </font>
    <font>
      <sz val="10"/>
      <color theme="1"/>
      <name val="Arial"/>
      <family val="2"/>
    </font>
    <font>
      <sz val="10"/>
      <color rgb="FFFF0000"/>
      <name val="Arial"/>
      <family val="2"/>
    </font>
    <font>
      <sz val="10"/>
      <color indexed="22"/>
      <name val="Arial"/>
      <family val="2"/>
    </font>
    <font>
      <b/>
      <sz val="10"/>
      <color indexed="9"/>
      <name val="Arial"/>
      <family val="2"/>
    </font>
    <font>
      <b/>
      <sz val="8"/>
      <name val="Arial"/>
      <family val="2"/>
    </font>
    <font>
      <sz val="8"/>
      <name val="Arial"/>
      <family val="2"/>
    </font>
    <font>
      <vertAlign val="superscript"/>
      <sz val="8"/>
      <name val="Arial"/>
      <family val="2"/>
    </font>
    <font>
      <sz val="10"/>
      <color indexed="8"/>
      <name val="MS Sans Serif"/>
      <family val="2"/>
    </font>
    <font>
      <b/>
      <sz val="24"/>
      <color indexed="9"/>
      <name val="Arial"/>
      <family val="2"/>
    </font>
    <font>
      <sz val="10"/>
      <color indexed="10"/>
      <name val="Arial"/>
      <family val="2"/>
    </font>
    <font>
      <sz val="10"/>
      <name val="ScalaSans"/>
      <family val="2"/>
    </font>
    <font>
      <sz val="10"/>
      <name val="DTLArgoT"/>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1"/>
      <name val="Verdana"/>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9"/>
      <name val="Arial"/>
      <family val="2"/>
    </font>
    <font>
      <sz val="11"/>
      <name val="Essent Proforma"/>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i/>
      <sz val="10"/>
      <color theme="1"/>
      <name val="Arial"/>
      <family val="2"/>
    </font>
    <font>
      <b/>
      <sz val="10"/>
      <color rgb="FFFF0000"/>
      <name val="Arial"/>
      <family val="2"/>
    </font>
    <font>
      <b/>
      <sz val="10"/>
      <color indexed="8"/>
      <name val="Arial"/>
      <family val="2"/>
    </font>
    <font>
      <sz val="14"/>
      <color theme="0"/>
      <name val="Arial"/>
      <family val="2"/>
    </font>
    <font>
      <b/>
      <sz val="14"/>
      <color theme="0"/>
      <name val="Arial"/>
      <family val="2"/>
    </font>
    <font>
      <sz val="9.5"/>
      <name val="Arial"/>
      <family val="2"/>
    </font>
    <font>
      <sz val="7"/>
      <name val="Times New Roman"/>
      <family val="1"/>
    </font>
  </fonts>
  <fills count="5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rgb="FFCCFFCC"/>
        <bgColor indexed="64"/>
      </patternFill>
    </fill>
    <fill>
      <patternFill patternType="solid">
        <fgColor rgb="FFFFCC99"/>
        <bgColor indexed="64"/>
      </patternFill>
    </fill>
    <fill>
      <patternFill patternType="solid">
        <fgColor rgb="FFFFFFCC"/>
        <bgColor indexed="64"/>
      </patternFill>
    </fill>
    <fill>
      <patternFill patternType="solid">
        <fgColor rgb="FFCCFFFF"/>
        <bgColor indexed="64"/>
      </patternFill>
    </fill>
    <fill>
      <patternFill patternType="solid">
        <fgColor theme="0" tint="-0.499984740745262"/>
        <bgColor indexed="64"/>
      </patternFill>
    </fill>
    <fill>
      <patternFill patternType="solid">
        <fgColor rgb="FF7030A0"/>
        <bgColor indexed="64"/>
      </patternFill>
    </fill>
    <fill>
      <patternFill patternType="solid">
        <fgColor indexed="42"/>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1"/>
        <bgColor indexed="64"/>
      </patternFill>
    </fill>
  </fills>
  <borders count="60">
    <border>
      <left/>
      <right/>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60">
    <xf numFmtId="0" fontId="0"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0" fontId="2" fillId="0" borderId="0"/>
    <xf numFmtId="0" fontId="3" fillId="0" borderId="0"/>
    <xf numFmtId="43" fontId="2" fillId="0" borderId="0" applyFont="0" applyFill="0" applyBorder="0" applyAlignment="0" applyProtection="0"/>
    <xf numFmtId="0" fontId="3" fillId="0" borderId="0"/>
    <xf numFmtId="0" fontId="3" fillId="0" borderId="0"/>
    <xf numFmtId="0" fontId="3" fillId="0" borderId="0"/>
    <xf numFmtId="0" fontId="17" fillId="0" borderId="0"/>
    <xf numFmtId="165" fontId="3" fillId="0" borderId="0" applyFont="0" applyFill="0" applyBorder="0" applyAlignment="0" applyProtection="0"/>
    <xf numFmtId="37" fontId="3" fillId="0" borderId="0" applyFill="0" applyBorder="0" applyProtection="0">
      <protection locked="0"/>
    </xf>
    <xf numFmtId="0" fontId="17" fillId="0" borderId="0"/>
    <xf numFmtId="0" fontId="3" fillId="0" borderId="0"/>
    <xf numFmtId="0" fontId="3" fillId="0" borderId="0"/>
    <xf numFmtId="0" fontId="3" fillId="0" borderId="0"/>
    <xf numFmtId="0" fontId="4" fillId="0" borderId="0"/>
    <xf numFmtId="0" fontId="3" fillId="0" borderId="0"/>
    <xf numFmtId="0" fontId="21" fillId="0" borderId="0"/>
    <xf numFmtId="0" fontId="17" fillId="0" borderId="0"/>
    <xf numFmtId="0" fontId="3" fillId="0" borderId="0"/>
    <xf numFmtId="0" fontId="22"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 fillId="3"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 fillId="5"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 fillId="7"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 fillId="9" borderId="0" applyNumberFormat="0" applyBorder="0" applyAlignment="0" applyProtection="0"/>
    <xf numFmtId="0" fontId="22"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 fillId="11"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 fillId="13"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 fillId="4"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 fillId="6"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 fillId="8"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 fillId="10"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 fillId="12"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 fillId="14"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4"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4"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4"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6" fillId="28" borderId="0" applyNumberFormat="0" applyBorder="0" applyAlignment="0" applyProtection="0"/>
    <xf numFmtId="0" fontId="27" fillId="28" borderId="0" applyNumberFormat="0" applyBorder="0" applyAlignment="0" applyProtection="0"/>
    <xf numFmtId="0" fontId="28" fillId="45" borderId="40" applyNumberFormat="0" applyAlignment="0" applyProtection="0"/>
    <xf numFmtId="0" fontId="28" fillId="45" borderId="40" applyNumberFormat="0" applyAlignment="0" applyProtection="0"/>
    <xf numFmtId="0" fontId="28" fillId="45" borderId="40" applyNumberFormat="0" applyAlignment="0" applyProtection="0"/>
    <xf numFmtId="0" fontId="29" fillId="45" borderId="40" applyNumberFormat="0" applyAlignment="0" applyProtection="0"/>
    <xf numFmtId="0" fontId="30" fillId="46" borderId="41" applyNumberFormat="0" applyAlignment="0" applyProtection="0"/>
    <xf numFmtId="0" fontId="31" fillId="46" borderId="4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30" fillId="46" borderId="41" applyNumberFormat="0" applyAlignment="0" applyProtection="0"/>
    <xf numFmtId="168" fontId="3"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42" applyNumberFormat="0" applyFill="0" applyAlignment="0" applyProtection="0"/>
    <xf numFmtId="0" fontId="35" fillId="29" borderId="0" applyNumberFormat="0" applyBorder="0" applyAlignment="0" applyProtection="0"/>
    <xf numFmtId="0" fontId="35" fillId="29" borderId="0" applyNumberFormat="0" applyBorder="0" applyAlignment="0" applyProtection="0"/>
    <xf numFmtId="0" fontId="36" fillId="29" borderId="0" applyNumberFormat="0" applyBorder="0" applyAlignment="0" applyProtection="0"/>
    <xf numFmtId="0" fontId="14" fillId="0" borderId="0"/>
    <xf numFmtId="0" fontId="37" fillId="0" borderId="43" applyNumberFormat="0" applyFill="0" applyAlignment="0" applyProtection="0"/>
    <xf numFmtId="0" fontId="38" fillId="0" borderId="43" applyNumberFormat="0" applyFill="0" applyAlignment="0" applyProtection="0"/>
    <xf numFmtId="0" fontId="39" fillId="0" borderId="44" applyNumberFormat="0" applyFill="0" applyAlignment="0" applyProtection="0"/>
    <xf numFmtId="0" fontId="40" fillId="0" borderId="44" applyNumberFormat="0" applyFill="0" applyAlignment="0" applyProtection="0"/>
    <xf numFmtId="0" fontId="41" fillId="0" borderId="45" applyNumberFormat="0" applyFill="0" applyAlignment="0" applyProtection="0"/>
    <xf numFmtId="0" fontId="42" fillId="0" borderId="45"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32" borderId="40" applyNumberFormat="0" applyAlignment="0" applyProtection="0"/>
    <xf numFmtId="0" fontId="44" fillId="32" borderId="40" applyNumberFormat="0" applyAlignment="0" applyProtection="0"/>
    <xf numFmtId="0" fontId="43" fillId="32" borderId="40" applyNumberFormat="0" applyAlignment="0" applyProtection="0"/>
    <xf numFmtId="0" fontId="43" fillId="32" borderId="40" applyNumberFormat="0" applyAlignment="0" applyProtection="0"/>
    <xf numFmtId="43"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xf numFmtId="165" fontId="3" fillId="0" borderId="0" applyFont="0" applyFill="0" applyBorder="0" applyAlignment="0" applyProtection="0"/>
    <xf numFmtId="0" fontId="37" fillId="0" borderId="43" applyNumberFormat="0" applyFill="0" applyAlignment="0" applyProtection="0"/>
    <xf numFmtId="0" fontId="39" fillId="0" borderId="44" applyNumberFormat="0" applyFill="0" applyAlignment="0" applyProtection="0"/>
    <xf numFmtId="0" fontId="41" fillId="0" borderId="45" applyNumberFormat="0" applyFill="0" applyAlignment="0" applyProtection="0"/>
    <xf numFmtId="0" fontId="41" fillId="0" borderId="0" applyNumberFormat="0" applyFill="0" applyBorder="0" applyAlignment="0" applyProtection="0"/>
    <xf numFmtId="0" fontId="34" fillId="0" borderId="42" applyNumberFormat="0" applyFill="0" applyAlignment="0" applyProtection="0"/>
    <xf numFmtId="0" fontId="46" fillId="0" borderId="42" applyNumberFormat="0" applyFill="0" applyAlignment="0" applyProtection="0"/>
    <xf numFmtId="0" fontId="47" fillId="47" borderId="0" applyNumberFormat="0" applyBorder="0" applyAlignment="0" applyProtection="0"/>
    <xf numFmtId="0" fontId="47" fillId="47" borderId="0" applyNumberFormat="0" applyBorder="0" applyAlignment="0" applyProtection="0"/>
    <xf numFmtId="0" fontId="48" fillId="47" borderId="0" applyNumberFormat="0" applyBorder="0" applyAlignment="0" applyProtection="0"/>
    <xf numFmtId="0" fontId="49" fillId="0" borderId="0"/>
    <xf numFmtId="0" fontId="4" fillId="0" borderId="0"/>
    <xf numFmtId="0" fontId="50" fillId="0" borderId="0"/>
    <xf numFmtId="0" fontId="3" fillId="48" borderId="46" applyNumberFormat="0" applyFont="0" applyAlignment="0" applyProtection="0"/>
    <xf numFmtId="0" fontId="4" fillId="48" borderId="46" applyNumberFormat="0" applyFont="0" applyAlignment="0" applyProtection="0"/>
    <xf numFmtId="0" fontId="3" fillId="48" borderId="46" applyNumberFormat="0" applyFont="0" applyAlignment="0" applyProtection="0"/>
    <xf numFmtId="0" fontId="21" fillId="48" borderId="46" applyNumberFormat="0" applyFont="0" applyAlignment="0" applyProtection="0"/>
    <xf numFmtId="0" fontId="21" fillId="48" borderId="46" applyNumberFormat="0" applyFont="0" applyAlignment="0" applyProtection="0"/>
    <xf numFmtId="0" fontId="21" fillId="48" borderId="46"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6" fillId="28" borderId="0" applyNumberFormat="0" applyBorder="0" applyAlignment="0" applyProtection="0"/>
    <xf numFmtId="0" fontId="51" fillId="45" borderId="47" applyNumberFormat="0" applyAlignment="0" applyProtection="0"/>
    <xf numFmtId="0" fontId="52" fillId="45" borderId="4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53" fillId="0" borderId="0"/>
    <xf numFmtId="0" fontId="54" fillId="0" borderId="0"/>
    <xf numFmtId="0" fontId="2" fillId="0" borderId="0"/>
    <xf numFmtId="0" fontId="3" fillId="0" borderId="0" applyFill="0"/>
    <xf numFmtId="0" fontId="3" fillId="0" borderId="0"/>
    <xf numFmtId="0" fontId="3" fillId="0" borderId="0"/>
    <xf numFmtId="0" fontId="2" fillId="0" borderId="0"/>
    <xf numFmtId="0" fontId="45" fillId="0" borderId="0"/>
    <xf numFmtId="0" fontId="3" fillId="0" borderId="0"/>
    <xf numFmtId="0" fontId="3" fillId="0" borderId="0"/>
    <xf numFmtId="0" fontId="2" fillId="0" borderId="0"/>
    <xf numFmtId="0" fontId="2" fillId="0" borderId="0"/>
    <xf numFmtId="0" fontId="2"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7" fillId="0" borderId="48" applyNumberFormat="0" applyFill="0" applyAlignment="0" applyProtection="0"/>
    <xf numFmtId="0" fontId="51" fillId="45" borderId="47" applyNumberFormat="0" applyAlignment="0" applyProtection="0"/>
    <xf numFmtId="0" fontId="51" fillId="45" borderId="47" applyNumberFormat="0" applyAlignment="0" applyProtection="0"/>
    <xf numFmtId="0" fontId="51" fillId="45" borderId="47" applyNumberFormat="0" applyAlignment="0" applyProtection="0"/>
    <xf numFmtId="44" fontId="3" fillId="0" borderId="0" applyFont="0" applyFill="0" applyBorder="0" applyAlignment="0" applyProtection="0"/>
    <xf numFmtId="0" fontId="32"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15" fillId="0" borderId="0" applyNumberFormat="0" applyFont="0" applyBorder="0" applyAlignment="0" applyProtection="0"/>
    <xf numFmtId="0" fontId="17" fillId="0" borderId="0"/>
    <xf numFmtId="0" fontId="1" fillId="0" borderId="0"/>
    <xf numFmtId="43" fontId="1" fillId="0" borderId="0" applyFon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28" fillId="45" borderId="52" applyNumberFormat="0" applyAlignment="0" applyProtection="0"/>
    <xf numFmtId="0" fontId="28" fillId="45" borderId="52" applyNumberFormat="0" applyAlignment="0" applyProtection="0"/>
    <xf numFmtId="0" fontId="28" fillId="45" borderId="52" applyNumberFormat="0" applyAlignment="0" applyProtection="0"/>
    <xf numFmtId="0" fontId="29" fillId="45" borderId="52" applyNumberFormat="0" applyAlignment="0" applyProtection="0"/>
    <xf numFmtId="0" fontId="43" fillId="32" borderId="52" applyNumberFormat="0" applyAlignment="0" applyProtection="0"/>
    <xf numFmtId="0" fontId="44" fillId="32" borderId="52" applyNumberFormat="0" applyAlignment="0" applyProtection="0"/>
    <xf numFmtId="0" fontId="43" fillId="32" borderId="52" applyNumberFormat="0" applyAlignment="0" applyProtection="0"/>
    <xf numFmtId="0" fontId="43" fillId="32" borderId="5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48" borderId="53" applyNumberFormat="0" applyFont="0" applyAlignment="0" applyProtection="0"/>
    <xf numFmtId="0" fontId="4" fillId="48" borderId="53" applyNumberFormat="0" applyFont="0" applyAlignment="0" applyProtection="0"/>
    <xf numFmtId="0" fontId="3" fillId="48" borderId="53" applyNumberFormat="0" applyFont="0" applyAlignment="0" applyProtection="0"/>
    <xf numFmtId="0" fontId="21" fillId="48" borderId="53" applyNumberFormat="0" applyFont="0" applyAlignment="0" applyProtection="0"/>
    <xf numFmtId="0" fontId="21" fillId="48" borderId="53" applyNumberFormat="0" applyFont="0" applyAlignment="0" applyProtection="0"/>
    <xf numFmtId="0" fontId="21" fillId="48" borderId="53"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1" fillId="45" borderId="54" applyNumberFormat="0" applyAlignment="0" applyProtection="0"/>
    <xf numFmtId="0" fontId="52" fillId="45" borderId="5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7" fillId="0" borderId="55" applyNumberFormat="0" applyFill="0" applyAlignment="0" applyProtection="0"/>
    <xf numFmtId="0" fontId="51" fillId="45" borderId="54" applyNumberFormat="0" applyAlignment="0" applyProtection="0"/>
    <xf numFmtId="0" fontId="51" fillId="45" borderId="54" applyNumberFormat="0" applyAlignment="0" applyProtection="0"/>
    <xf numFmtId="0" fontId="51" fillId="45" borderId="54" applyNumberForma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43" fillId="32" borderId="56" applyNumberFormat="0" applyAlignment="0" applyProtection="0"/>
    <xf numFmtId="0" fontId="43" fillId="32" borderId="56" applyNumberFormat="0" applyAlignment="0" applyProtection="0"/>
    <xf numFmtId="0" fontId="1" fillId="13" borderId="0" applyNumberFormat="0" applyBorder="0" applyAlignment="0" applyProtection="0"/>
    <xf numFmtId="0" fontId="44" fillId="32" borderId="56" applyNumberFormat="0" applyAlignment="0" applyProtection="0"/>
    <xf numFmtId="0" fontId="43" fillId="32" borderId="56" applyNumberForma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29" fillId="45" borderId="56" applyNumberFormat="0" applyAlignment="0" applyProtection="0"/>
    <xf numFmtId="0" fontId="28" fillId="45" borderId="56" applyNumberFormat="0" applyAlignment="0" applyProtection="0"/>
    <xf numFmtId="0" fontId="28" fillId="45" borderId="56" applyNumberFormat="0" applyAlignment="0" applyProtection="0"/>
    <xf numFmtId="0" fontId="28" fillId="45" borderId="56" applyNumberFormat="0" applyAlignment="0" applyProtection="0"/>
    <xf numFmtId="0" fontId="28" fillId="45" borderId="56" applyNumberFormat="0" applyAlignment="0" applyProtection="0"/>
    <xf numFmtId="0" fontId="28" fillId="45" borderId="56" applyNumberFormat="0" applyAlignment="0" applyProtection="0"/>
    <xf numFmtId="0" fontId="28" fillId="45" borderId="56" applyNumberFormat="0" applyAlignment="0" applyProtection="0"/>
    <xf numFmtId="0" fontId="29" fillId="45" borderId="56" applyNumberFormat="0" applyAlignment="0" applyProtection="0"/>
    <xf numFmtId="0" fontId="43" fillId="32" borderId="56" applyNumberFormat="0" applyAlignment="0" applyProtection="0"/>
    <xf numFmtId="0" fontId="44" fillId="32" borderId="56" applyNumberFormat="0" applyAlignment="0" applyProtection="0"/>
    <xf numFmtId="0" fontId="43" fillId="32" borderId="56" applyNumberFormat="0" applyAlignment="0" applyProtection="0"/>
    <xf numFmtId="0" fontId="43" fillId="32" borderId="5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48" borderId="57" applyNumberFormat="0" applyFont="0" applyAlignment="0" applyProtection="0"/>
    <xf numFmtId="0" fontId="4" fillId="48" borderId="57" applyNumberFormat="0" applyFont="0" applyAlignment="0" applyProtection="0"/>
    <xf numFmtId="0" fontId="3" fillId="48" borderId="57" applyNumberFormat="0" applyFont="0" applyAlignment="0" applyProtection="0"/>
    <xf numFmtId="0" fontId="21" fillId="48" borderId="57" applyNumberFormat="0" applyFont="0" applyAlignment="0" applyProtection="0"/>
    <xf numFmtId="0" fontId="21" fillId="48" borderId="57" applyNumberFormat="0" applyFont="0" applyAlignment="0" applyProtection="0"/>
    <xf numFmtId="0" fontId="21" fillId="48" borderId="5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1" fillId="45" borderId="58" applyNumberFormat="0" applyAlignment="0" applyProtection="0"/>
    <xf numFmtId="0" fontId="52" fillId="45" borderId="5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7" fillId="0" borderId="59" applyNumberFormat="0" applyFill="0" applyAlignment="0" applyProtection="0"/>
    <xf numFmtId="0" fontId="51" fillId="45" borderId="58" applyNumberFormat="0" applyAlignment="0" applyProtection="0"/>
    <xf numFmtId="0" fontId="51" fillId="45" borderId="58" applyNumberFormat="0" applyAlignment="0" applyProtection="0"/>
    <xf numFmtId="0" fontId="51" fillId="45" borderId="58" applyNumberFormat="0" applyAlignment="0" applyProtection="0"/>
    <xf numFmtId="0" fontId="3" fillId="48" borderId="57" applyNumberFormat="0" applyFont="0" applyAlignment="0" applyProtection="0"/>
    <xf numFmtId="0" fontId="4" fillId="48" borderId="57" applyNumberFormat="0" applyFont="0" applyAlignment="0" applyProtection="0"/>
    <xf numFmtId="0" fontId="3" fillId="48" borderId="57" applyNumberFormat="0" applyFont="0" applyAlignment="0" applyProtection="0"/>
    <xf numFmtId="0" fontId="21" fillId="48" borderId="57" applyNumberFormat="0" applyFont="0" applyAlignment="0" applyProtection="0"/>
    <xf numFmtId="0" fontId="21" fillId="48" borderId="57" applyNumberFormat="0" applyFont="0" applyAlignment="0" applyProtection="0"/>
    <xf numFmtId="0" fontId="21" fillId="48" borderId="57" applyNumberFormat="0" applyFont="0" applyAlignment="0" applyProtection="0"/>
    <xf numFmtId="0" fontId="51" fillId="45" borderId="58" applyNumberFormat="0" applyAlignment="0" applyProtection="0"/>
    <xf numFmtId="0" fontId="52" fillId="45" borderId="58" applyNumberFormat="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7" fillId="0" borderId="59" applyNumberFormat="0" applyFill="0" applyAlignment="0" applyProtection="0"/>
    <xf numFmtId="0" fontId="51" fillId="45" borderId="58" applyNumberFormat="0" applyAlignment="0" applyProtection="0"/>
    <xf numFmtId="0" fontId="51" fillId="45" borderId="58" applyNumberFormat="0" applyAlignment="0" applyProtection="0"/>
    <xf numFmtId="0" fontId="51" fillId="45" borderId="58" applyNumberFormat="0" applyAlignment="0" applyProtection="0"/>
  </cellStyleXfs>
  <cellXfs count="312">
    <xf numFmtId="0" fontId="0" fillId="0" borderId="0" xfId="0"/>
    <xf numFmtId="0" fontId="3" fillId="0" borderId="0" xfId="0" applyFont="1" applyFill="1"/>
    <xf numFmtId="0" fontId="0" fillId="16" borderId="0" xfId="0" applyFill="1"/>
    <xf numFmtId="0" fontId="5" fillId="21" borderId="2" xfId="0" applyFont="1" applyFill="1" applyBorder="1"/>
    <xf numFmtId="0" fontId="6" fillId="21" borderId="2" xfId="0" applyFont="1" applyFill="1" applyBorder="1"/>
    <xf numFmtId="0" fontId="7" fillId="15" borderId="2" xfId="0" applyFont="1" applyFill="1" applyBorder="1"/>
    <xf numFmtId="0" fontId="8" fillId="15" borderId="2" xfId="0" applyFont="1" applyFill="1" applyBorder="1"/>
    <xf numFmtId="0" fontId="7" fillId="0" borderId="0" xfId="0" applyNumberFormat="1" applyFont="1" applyFill="1" applyBorder="1" applyAlignment="1">
      <alignment horizontal="left"/>
    </xf>
    <xf numFmtId="0" fontId="7" fillId="0" borderId="4" xfId="3" applyFont="1" applyFill="1" applyBorder="1" applyProtection="1"/>
    <xf numFmtId="0" fontId="3" fillId="22" borderId="5" xfId="3" applyFont="1" applyFill="1" applyBorder="1" applyAlignment="1" applyProtection="1">
      <protection locked="0"/>
    </xf>
    <xf numFmtId="0" fontId="3" fillId="22" borderId="6" xfId="3" applyFont="1" applyFill="1" applyBorder="1" applyAlignment="1" applyProtection="1">
      <protection locked="0"/>
    </xf>
    <xf numFmtId="0" fontId="7" fillId="0" borderId="7" xfId="3" applyFont="1" applyFill="1" applyBorder="1" applyAlignment="1" applyProtection="1">
      <alignment horizontal="left"/>
    </xf>
    <xf numFmtId="0" fontId="3" fillId="22" borderId="8" xfId="3" applyFont="1" applyFill="1" applyBorder="1" applyAlignment="1" applyProtection="1">
      <protection locked="0"/>
    </xf>
    <xf numFmtId="0" fontId="3" fillId="22" borderId="9" xfId="3" applyFont="1" applyFill="1" applyBorder="1" applyAlignment="1" applyProtection="1">
      <protection locked="0"/>
    </xf>
    <xf numFmtId="0" fontId="7" fillId="22" borderId="9" xfId="3" applyFont="1" applyFill="1" applyBorder="1" applyAlignment="1" applyProtection="1">
      <protection locked="0"/>
    </xf>
    <xf numFmtId="0" fontId="3" fillId="22" borderId="10" xfId="3" applyFont="1" applyFill="1" applyBorder="1" applyAlignment="1" applyProtection="1">
      <protection locked="0"/>
    </xf>
    <xf numFmtId="0" fontId="3" fillId="22" borderId="11" xfId="3" applyFont="1" applyFill="1" applyBorder="1" applyAlignment="1" applyProtection="1">
      <protection locked="0"/>
    </xf>
    <xf numFmtId="0" fontId="3" fillId="22" borderId="12" xfId="3" applyFont="1" applyFill="1" applyBorder="1" applyAlignment="1" applyProtection="1">
      <protection locked="0"/>
    </xf>
    <xf numFmtId="0" fontId="7" fillId="22" borderId="12" xfId="3" applyFont="1" applyFill="1" applyBorder="1" applyAlignment="1" applyProtection="1">
      <protection locked="0"/>
    </xf>
    <xf numFmtId="0" fontId="3" fillId="22" borderId="13" xfId="3" applyFont="1" applyFill="1" applyBorder="1" applyAlignment="1" applyProtection="1">
      <protection locked="0"/>
    </xf>
    <xf numFmtId="0" fontId="7" fillId="0" borderId="14" xfId="3" applyFont="1" applyFill="1" applyBorder="1" applyAlignment="1" applyProtection="1">
      <alignment horizontal="left"/>
    </xf>
    <xf numFmtId="0" fontId="3" fillId="22" borderId="16" xfId="3" applyFont="1" applyFill="1" applyBorder="1" applyAlignment="1" applyProtection="1">
      <protection locked="0"/>
    </xf>
    <xf numFmtId="0" fontId="7" fillId="22" borderId="16" xfId="3" applyFont="1" applyFill="1" applyBorder="1" applyAlignment="1" applyProtection="1">
      <protection locked="0"/>
    </xf>
    <xf numFmtId="0" fontId="3" fillId="22" borderId="17" xfId="3" applyFont="1" applyFill="1" applyBorder="1" applyAlignment="1" applyProtection="1">
      <protection locked="0"/>
    </xf>
    <xf numFmtId="0" fontId="7" fillId="0" borderId="0" xfId="3" applyFont="1" applyFill="1" applyBorder="1" applyProtection="1"/>
    <xf numFmtId="0" fontId="3" fillId="0" borderId="0" xfId="3" applyFont="1" applyFill="1" applyBorder="1" applyProtection="1"/>
    <xf numFmtId="0" fontId="7" fillId="0" borderId="0" xfId="3" applyFont="1" applyFill="1" applyProtection="1"/>
    <xf numFmtId="0" fontId="2" fillId="0" borderId="0" xfId="4"/>
    <xf numFmtId="0" fontId="10" fillId="0" borderId="0" xfId="4" applyFont="1"/>
    <xf numFmtId="0" fontId="5" fillId="21" borderId="2" xfId="4" applyFont="1" applyFill="1" applyBorder="1"/>
    <xf numFmtId="0" fontId="6" fillId="21" borderId="2" xfId="4" applyFont="1" applyFill="1" applyBorder="1"/>
    <xf numFmtId="0" fontId="11" fillId="0" borderId="0" xfId="4" applyFont="1"/>
    <xf numFmtId="0" fontId="8" fillId="15" borderId="2" xfId="4" applyFont="1" applyFill="1" applyBorder="1"/>
    <xf numFmtId="0" fontId="7" fillId="23" borderId="0" xfId="4" applyFont="1" applyFill="1"/>
    <xf numFmtId="0" fontId="10" fillId="0" borderId="0" xfId="4" applyFont="1" applyAlignment="1">
      <alignment horizontal="center"/>
    </xf>
    <xf numFmtId="0" fontId="7" fillId="0" borderId="0" xfId="4" applyFont="1"/>
    <xf numFmtId="39" fontId="7" fillId="0" borderId="0" xfId="5" applyNumberFormat="1" applyFont="1" applyBorder="1" applyAlignment="1" applyProtection="1"/>
    <xf numFmtId="164" fontId="3" fillId="0" borderId="0" xfId="6" applyNumberFormat="1" applyFont="1" applyFill="1" applyAlignment="1">
      <alignment horizontal="center"/>
    </xf>
    <xf numFmtId="0" fontId="3" fillId="0" borderId="0" xfId="4" applyFont="1"/>
    <xf numFmtId="0" fontId="7" fillId="0" borderId="0" xfId="7" applyFont="1" applyBorder="1"/>
    <xf numFmtId="0" fontId="3" fillId="0" borderId="0" xfId="7" applyFont="1" applyBorder="1"/>
    <xf numFmtId="0" fontId="12" fillId="0" borderId="0" xfId="7" applyFont="1" applyFill="1" applyBorder="1"/>
    <xf numFmtId="0" fontId="7" fillId="0" borderId="0" xfId="8" applyFont="1" applyFill="1" applyBorder="1" applyAlignment="1" applyProtection="1">
      <alignment horizontal="left"/>
    </xf>
    <xf numFmtId="0" fontId="3" fillId="0" borderId="0" xfId="7" applyFont="1" applyBorder="1" applyAlignment="1">
      <alignment horizontal="left"/>
    </xf>
    <xf numFmtId="0" fontId="8" fillId="15" borderId="18" xfId="4" applyFont="1" applyFill="1" applyBorder="1"/>
    <xf numFmtId="0" fontId="8" fillId="15" borderId="19" xfId="4" applyFont="1" applyFill="1" applyBorder="1"/>
    <xf numFmtId="0" fontId="7" fillId="0" borderId="7" xfId="0" applyNumberFormat="1" applyFont="1" applyFill="1" applyBorder="1" applyAlignment="1">
      <alignment vertical="top"/>
    </xf>
    <xf numFmtId="39" fontId="13" fillId="0" borderId="0" xfId="0" applyNumberFormat="1" applyFont="1" applyFill="1" applyBorder="1" applyAlignment="1">
      <alignment horizontal="center"/>
    </xf>
    <xf numFmtId="39" fontId="13" fillId="0" borderId="20" xfId="0" applyNumberFormat="1" applyFont="1" applyFill="1" applyBorder="1" applyAlignment="1">
      <alignment horizontal="center"/>
    </xf>
    <xf numFmtId="39" fontId="3" fillId="0" borderId="7" xfId="0" applyNumberFormat="1" applyFont="1" applyFill="1" applyBorder="1" applyAlignment="1">
      <alignment vertical="top"/>
    </xf>
    <xf numFmtId="0" fontId="3" fillId="0" borderId="0" xfId="0" applyFont="1" applyFill="1" applyBorder="1" applyAlignment="1"/>
    <xf numFmtId="0" fontId="3" fillId="0" borderId="0" xfId="0" applyFont="1" applyFill="1" applyAlignment="1"/>
    <xf numFmtId="49" fontId="7" fillId="0" borderId="7" xfId="0" applyNumberFormat="1" applyFont="1" applyFill="1" applyBorder="1" applyAlignment="1">
      <alignment vertical="top"/>
    </xf>
    <xf numFmtId="0" fontId="3" fillId="0" borderId="20" xfId="0" applyFont="1" applyFill="1" applyBorder="1" applyAlignment="1"/>
    <xf numFmtId="49" fontId="7" fillId="24" borderId="7" xfId="0" applyNumberFormat="1" applyFont="1" applyFill="1" applyBorder="1" applyAlignment="1">
      <alignment horizontal="left" vertical="top"/>
    </xf>
    <xf numFmtId="0" fontId="3" fillId="24" borderId="0" xfId="0" applyFont="1" applyFill="1" applyBorder="1" applyAlignment="1"/>
    <xf numFmtId="0" fontId="7" fillId="0" borderId="7" xfId="0" applyFont="1" applyFill="1" applyBorder="1" applyAlignment="1"/>
    <xf numFmtId="10" fontId="7" fillId="19" borderId="0" xfId="2" applyNumberFormat="1" applyFont="1" applyFill="1" applyBorder="1" applyAlignment="1">
      <alignment horizontal="right" vertical="top"/>
    </xf>
    <xf numFmtId="39" fontId="7" fillId="0" borderId="14" xfId="0" applyNumberFormat="1" applyFont="1" applyBorder="1" applyAlignment="1">
      <alignment vertical="top"/>
    </xf>
    <xf numFmtId="0" fontId="3" fillId="0" borderId="21" xfId="0" applyFont="1" applyFill="1" applyBorder="1" applyAlignment="1"/>
    <xf numFmtId="0" fontId="3" fillId="0" borderId="22" xfId="0" applyFont="1" applyFill="1" applyBorder="1" applyAlignment="1"/>
    <xf numFmtId="3" fontId="3" fillId="0" borderId="0" xfId="0" applyNumberFormat="1" applyFont="1" applyFill="1" applyBorder="1" applyAlignment="1"/>
    <xf numFmtId="39" fontId="3" fillId="0" borderId="0" xfId="0" applyNumberFormat="1" applyFont="1" applyFill="1" applyBorder="1" applyAlignment="1"/>
    <xf numFmtId="37" fontId="3" fillId="0" borderId="0" xfId="0" applyNumberFormat="1" applyFont="1" applyFill="1" applyBorder="1" applyAlignment="1" applyProtection="1">
      <protection locked="0"/>
    </xf>
    <xf numFmtId="3" fontId="3" fillId="0" borderId="0" xfId="0" applyNumberFormat="1" applyFont="1" applyFill="1" applyBorder="1" applyAlignment="1" applyProtection="1">
      <protection locked="0"/>
    </xf>
    <xf numFmtId="39" fontId="13" fillId="0" borderId="7" xfId="0" applyNumberFormat="1" applyFont="1" applyFill="1" applyBorder="1" applyAlignment="1">
      <alignment horizontal="center"/>
    </xf>
    <xf numFmtId="39" fontId="3" fillId="0" borderId="7" xfId="0" applyNumberFormat="1" applyFont="1" applyFill="1" applyBorder="1" applyAlignment="1">
      <alignment horizontal="left"/>
    </xf>
    <xf numFmtId="39" fontId="7" fillId="0" borderId="0" xfId="0" applyNumberFormat="1" applyFont="1" applyFill="1" applyBorder="1" applyAlignment="1">
      <alignment horizontal="center"/>
    </xf>
    <xf numFmtId="39" fontId="7" fillId="0" borderId="7" xfId="0" applyNumberFormat="1" applyFont="1" applyFill="1" applyBorder="1" applyAlignment="1">
      <alignment horizontal="center"/>
    </xf>
    <xf numFmtId="39" fontId="7" fillId="0" borderId="0" xfId="0" applyNumberFormat="1" applyFont="1" applyFill="1" applyBorder="1" applyAlignment="1">
      <alignment horizontal="right"/>
    </xf>
    <xf numFmtId="0" fontId="3" fillId="0" borderId="7" xfId="0" applyFont="1" applyFill="1" applyBorder="1" applyAlignment="1">
      <alignment horizontal="left"/>
    </xf>
    <xf numFmtId="0" fontId="3" fillId="0" borderId="7" xfId="0" applyFont="1" applyFill="1" applyBorder="1" applyAlignment="1"/>
    <xf numFmtId="39" fontId="7" fillId="0" borderId="7" xfId="0" applyNumberFormat="1" applyFont="1" applyFill="1" applyBorder="1" applyAlignment="1">
      <alignment horizontal="left"/>
    </xf>
    <xf numFmtId="0" fontId="3" fillId="0" borderId="14" xfId="0" applyFont="1" applyFill="1" applyBorder="1" applyAlignment="1">
      <alignment horizontal="left"/>
    </xf>
    <xf numFmtId="3" fontId="3" fillId="0" borderId="21" xfId="0" applyNumberFormat="1" applyFont="1" applyFill="1" applyBorder="1" applyAlignment="1" applyProtection="1">
      <alignment horizontal="right"/>
    </xf>
    <xf numFmtId="3" fontId="3" fillId="0" borderId="0" xfId="0" applyNumberFormat="1" applyFont="1" applyFill="1" applyAlignment="1"/>
    <xf numFmtId="3" fontId="3" fillId="0" borderId="21" xfId="0" applyNumberFormat="1" applyFont="1" applyFill="1" applyBorder="1" applyAlignment="1"/>
    <xf numFmtId="39" fontId="7" fillId="0" borderId="0" xfId="0" applyNumberFormat="1" applyFont="1" applyFill="1" applyBorder="1" applyAlignment="1">
      <alignment horizontal="left"/>
    </xf>
    <xf numFmtId="0" fontId="3" fillId="0" borderId="0" xfId="0" applyFont="1" applyFill="1" applyBorder="1" applyAlignment="1">
      <alignment horizontal="left"/>
    </xf>
    <xf numFmtId="39" fontId="3" fillId="0" borderId="0" xfId="0" applyNumberFormat="1" applyFont="1" applyFill="1" applyBorder="1" applyAlignment="1">
      <alignment horizontal="left"/>
    </xf>
    <xf numFmtId="164" fontId="3" fillId="0" borderId="0" xfId="1" applyNumberFormat="1" applyFont="1" applyFill="1" applyBorder="1" applyAlignment="1"/>
    <xf numFmtId="0" fontId="3" fillId="24" borderId="0" xfId="0" applyFont="1" applyFill="1" applyBorder="1" applyAlignment="1">
      <alignment horizontal="left"/>
    </xf>
    <xf numFmtId="10" fontId="7" fillId="0" borderId="0" xfId="2" applyNumberFormat="1" applyFont="1" applyFill="1" applyBorder="1" applyAlignment="1">
      <alignment horizontal="right" vertical="top"/>
    </xf>
    <xf numFmtId="0" fontId="7" fillId="0" borderId="7" xfId="0" applyFont="1" applyFill="1" applyBorder="1" applyAlignment="1">
      <alignment horizontal="left"/>
    </xf>
    <xf numFmtId="0" fontId="3" fillId="0" borderId="14" xfId="0" applyFont="1" applyFill="1" applyBorder="1" applyAlignment="1"/>
    <xf numFmtId="39" fontId="14" fillId="24" borderId="0" xfId="9" applyNumberFormat="1" applyFont="1" applyFill="1" applyBorder="1" applyAlignment="1">
      <alignment horizontal="left"/>
    </xf>
    <xf numFmtId="3" fontId="14" fillId="24" borderId="0" xfId="9" applyNumberFormat="1" applyFont="1" applyFill="1" applyBorder="1" applyAlignment="1">
      <alignment horizontal="left"/>
    </xf>
    <xf numFmtId="0" fontId="3" fillId="24" borderId="0" xfId="0" applyFont="1" applyFill="1" applyBorder="1"/>
    <xf numFmtId="39" fontId="15" fillId="24" borderId="23" xfId="9" applyNumberFormat="1" applyFont="1" applyFill="1" applyBorder="1" applyAlignment="1"/>
    <xf numFmtId="39" fontId="15" fillId="24" borderId="24" xfId="0" applyNumberFormat="1" applyFont="1" applyFill="1" applyBorder="1" applyAlignment="1"/>
    <xf numFmtId="39" fontId="15" fillId="24" borderId="24" xfId="0" applyNumberFormat="1" applyFont="1" applyFill="1" applyBorder="1" applyAlignment="1" applyProtection="1">
      <protection locked="0"/>
    </xf>
    <xf numFmtId="3" fontId="15" fillId="24" borderId="24" xfId="0" applyNumberFormat="1" applyFont="1" applyFill="1" applyBorder="1" applyAlignment="1" applyProtection="1">
      <protection locked="0"/>
    </xf>
    <xf numFmtId="39" fontId="15" fillId="22" borderId="24" xfId="9" applyNumberFormat="1" applyFont="1" applyFill="1" applyBorder="1" applyAlignment="1"/>
    <xf numFmtId="0" fontId="3" fillId="22" borderId="24" xfId="0" applyFont="1" applyFill="1" applyBorder="1"/>
    <xf numFmtId="0" fontId="3" fillId="22" borderId="25" xfId="0" applyFont="1" applyFill="1" applyBorder="1"/>
    <xf numFmtId="39" fontId="15" fillId="24" borderId="7" xfId="9" applyNumberFormat="1" applyFont="1" applyFill="1" applyBorder="1" applyAlignment="1"/>
    <xf numFmtId="39" fontId="15" fillId="24" borderId="0" xfId="0" applyNumberFormat="1" applyFont="1" applyFill="1" applyBorder="1" applyAlignment="1" applyProtection="1">
      <protection locked="0"/>
    </xf>
    <xf numFmtId="167" fontId="15" fillId="24" borderId="0" xfId="0" applyNumberFormat="1" applyFont="1" applyFill="1" applyBorder="1" applyAlignment="1" applyProtection="1">
      <protection locked="0"/>
    </xf>
    <xf numFmtId="3" fontId="15" fillId="24" borderId="0" xfId="0" applyNumberFormat="1" applyFont="1" applyFill="1" applyBorder="1" applyAlignment="1" applyProtection="1">
      <protection locked="0"/>
    </xf>
    <xf numFmtId="39" fontId="15" fillId="22" borderId="0" xfId="9" applyNumberFormat="1" applyFont="1" applyFill="1" applyBorder="1" applyAlignment="1"/>
    <xf numFmtId="0" fontId="3" fillId="22" borderId="0" xfId="0" applyFont="1" applyFill="1" applyBorder="1"/>
    <xf numFmtId="0" fontId="3" fillId="22" borderId="20" xfId="0" applyFont="1" applyFill="1" applyBorder="1"/>
    <xf numFmtId="39" fontId="15" fillId="24" borderId="14" xfId="9" applyNumberFormat="1" applyFont="1" applyFill="1" applyBorder="1" applyAlignment="1"/>
    <xf numFmtId="39" fontId="15" fillId="24" borderId="21" xfId="0" applyNumberFormat="1" applyFont="1" applyFill="1" applyBorder="1" applyAlignment="1" applyProtection="1">
      <protection locked="0"/>
    </xf>
    <xf numFmtId="167" fontId="15" fillId="24" borderId="21" xfId="0" applyNumberFormat="1" applyFont="1" applyFill="1" applyBorder="1" applyAlignment="1" applyProtection="1">
      <protection locked="0"/>
    </xf>
    <xf numFmtId="3" fontId="15" fillId="24" borderId="21" xfId="0" applyNumberFormat="1" applyFont="1" applyFill="1" applyBorder="1" applyAlignment="1" applyProtection="1">
      <protection locked="0"/>
    </xf>
    <xf numFmtId="39" fontId="15" fillId="22" borderId="21" xfId="9" applyNumberFormat="1" applyFont="1" applyFill="1" applyBorder="1" applyAlignment="1"/>
    <xf numFmtId="0" fontId="3" fillId="22" borderId="21" xfId="0" applyFont="1" applyFill="1" applyBorder="1"/>
    <xf numFmtId="0" fontId="3" fillId="22" borderId="22" xfId="0" applyFont="1" applyFill="1" applyBorder="1"/>
    <xf numFmtId="39" fontId="15" fillId="24" borderId="24" xfId="9" applyNumberFormat="1" applyFont="1" applyFill="1" applyBorder="1" applyAlignment="1"/>
    <xf numFmtId="167" fontId="15" fillId="24" borderId="24" xfId="0" applyNumberFormat="1" applyFont="1" applyFill="1" applyBorder="1" applyAlignment="1" applyProtection="1">
      <protection locked="0"/>
    </xf>
    <xf numFmtId="0" fontId="3" fillId="24" borderId="24" xfId="0" applyFont="1" applyFill="1" applyBorder="1"/>
    <xf numFmtId="0" fontId="3" fillId="24" borderId="21" xfId="0" applyFont="1" applyFill="1" applyBorder="1"/>
    <xf numFmtId="39" fontId="15" fillId="24" borderId="18" xfId="9" applyNumberFormat="1" applyFont="1" applyFill="1" applyBorder="1" applyAlignment="1"/>
    <xf numFmtId="0" fontId="3" fillId="24" borderId="2" xfId="0" applyFont="1" applyFill="1" applyBorder="1"/>
    <xf numFmtId="39" fontId="15" fillId="22" borderId="2" xfId="9" applyNumberFormat="1" applyFont="1" applyFill="1" applyBorder="1" applyAlignment="1"/>
    <xf numFmtId="0" fontId="3" fillId="22" borderId="2" xfId="0" applyFont="1" applyFill="1" applyBorder="1"/>
    <xf numFmtId="0" fontId="3" fillId="22" borderId="19" xfId="0" applyFont="1" applyFill="1" applyBorder="1"/>
    <xf numFmtId="39" fontId="15" fillId="24" borderId="7" xfId="0" applyNumberFormat="1" applyFont="1" applyFill="1" applyBorder="1" applyAlignment="1"/>
    <xf numFmtId="39" fontId="15" fillId="24" borderId="0" xfId="0" applyNumberFormat="1" applyFont="1" applyFill="1" applyBorder="1" applyAlignment="1"/>
    <xf numFmtId="0" fontId="3" fillId="24" borderId="20" xfId="0" applyFont="1" applyFill="1" applyBorder="1"/>
    <xf numFmtId="39" fontId="15" fillId="24" borderId="14" xfId="0" applyNumberFormat="1" applyFont="1" applyFill="1" applyBorder="1" applyAlignment="1"/>
    <xf numFmtId="39" fontId="15" fillId="24" borderId="21" xfId="0" applyNumberFormat="1" applyFont="1" applyFill="1" applyBorder="1" applyAlignment="1"/>
    <xf numFmtId="0" fontId="3" fillId="24" borderId="22" xfId="0" applyFont="1" applyFill="1" applyBorder="1"/>
    <xf numFmtId="39" fontId="16" fillId="24" borderId="0" xfId="9" applyNumberFormat="1" applyFont="1" applyFill="1" applyBorder="1" applyAlignment="1"/>
    <xf numFmtId="0" fontId="3" fillId="24" borderId="0" xfId="0" applyFont="1" applyFill="1"/>
    <xf numFmtId="39" fontId="18" fillId="0" borderId="0" xfId="10" applyNumberFormat="1" applyFont="1" applyFill="1" applyBorder="1" applyAlignment="1">
      <alignment horizontal="left" vertical="center"/>
    </xf>
    <xf numFmtId="0" fontId="3" fillId="0" borderId="0" xfId="10" applyFont="1" applyFill="1"/>
    <xf numFmtId="0" fontId="3" fillId="0" borderId="0" xfId="10" applyFont="1"/>
    <xf numFmtId="0" fontId="7" fillId="0" borderId="0" xfId="10" applyFont="1" applyFill="1"/>
    <xf numFmtId="0" fontId="7" fillId="0" borderId="0" xfId="10" applyFont="1"/>
    <xf numFmtId="39" fontId="14" fillId="0" borderId="18" xfId="10" applyNumberFormat="1" applyFont="1" applyBorder="1" applyAlignment="1">
      <alignment horizontal="left"/>
    </xf>
    <xf numFmtId="39" fontId="14" fillId="0" borderId="25" xfId="9" applyNumberFormat="1" applyFont="1" applyFill="1" applyBorder="1" applyAlignment="1" applyProtection="1">
      <alignment horizontal="center"/>
      <protection locked="0"/>
    </xf>
    <xf numFmtId="3" fontId="14" fillId="0" borderId="3" xfId="9" applyNumberFormat="1" applyFont="1" applyFill="1" applyBorder="1" applyAlignment="1" applyProtection="1">
      <alignment horizontal="center"/>
      <protection locked="0"/>
    </xf>
    <xf numFmtId="3" fontId="14" fillId="0" borderId="0" xfId="9" applyNumberFormat="1" applyFont="1" applyFill="1" applyBorder="1" applyAlignment="1" applyProtection="1">
      <alignment horizontal="center"/>
      <protection locked="0"/>
    </xf>
    <xf numFmtId="2" fontId="15" fillId="26" borderId="4" xfId="10" applyNumberFormat="1" applyFont="1" applyFill="1" applyBorder="1" applyAlignment="1" applyProtection="1"/>
    <xf numFmtId="4" fontId="15" fillId="22" borderId="25" xfId="10" applyNumberFormat="1" applyFont="1" applyFill="1" applyBorder="1" applyAlignment="1" applyProtection="1"/>
    <xf numFmtId="4" fontId="15" fillId="0" borderId="0" xfId="10" applyNumberFormat="1" applyFont="1" applyFill="1" applyBorder="1" applyAlignment="1" applyProtection="1">
      <protection locked="0"/>
    </xf>
    <xf numFmtId="2" fontId="15" fillId="26" borderId="26" xfId="10" applyNumberFormat="1" applyFont="1" applyFill="1" applyBorder="1" applyAlignment="1" applyProtection="1"/>
    <xf numFmtId="4" fontId="15" fillId="22" borderId="20" xfId="10" applyNumberFormat="1" applyFont="1" applyFill="1" applyBorder="1" applyAlignment="1" applyProtection="1"/>
    <xf numFmtId="0" fontId="15" fillId="0" borderId="0" xfId="10" applyFont="1" applyFill="1" applyBorder="1" applyAlignment="1"/>
    <xf numFmtId="4" fontId="15" fillId="0" borderId="0" xfId="10" applyNumberFormat="1" applyFont="1" applyFill="1" applyAlignment="1" applyProtection="1"/>
    <xf numFmtId="3" fontId="15" fillId="0" borderId="0" xfId="10" applyNumberFormat="1" applyFont="1" applyFill="1" applyAlignment="1" applyProtection="1"/>
    <xf numFmtId="0" fontId="3" fillId="0" borderId="0" xfId="10" applyFont="1" applyProtection="1"/>
    <xf numFmtId="4" fontId="3" fillId="0" borderId="0" xfId="10" applyNumberFormat="1" applyFont="1" applyProtection="1"/>
    <xf numFmtId="4" fontId="3" fillId="0" borderId="0" xfId="10" applyNumberFormat="1" applyFont="1" applyFill="1"/>
    <xf numFmtId="3" fontId="14" fillId="0" borderId="3" xfId="9" applyNumberFormat="1" applyFont="1" applyFill="1" applyBorder="1" applyAlignment="1" applyProtection="1">
      <alignment horizontal="center"/>
    </xf>
    <xf numFmtId="4" fontId="14" fillId="0" borderId="3" xfId="9" applyNumberFormat="1" applyFont="1" applyFill="1" applyBorder="1" applyAlignment="1" applyProtection="1">
      <alignment horizontal="center"/>
    </xf>
    <xf numFmtId="4" fontId="14" fillId="0" borderId="0" xfId="9" applyNumberFormat="1" applyFont="1" applyFill="1" applyBorder="1" applyAlignment="1" applyProtection="1">
      <alignment horizontal="center"/>
      <protection locked="0"/>
    </xf>
    <xf numFmtId="2" fontId="15" fillId="22" borderId="25" xfId="10" applyNumberFormat="1" applyFont="1" applyFill="1" applyBorder="1" applyAlignment="1" applyProtection="1"/>
    <xf numFmtId="2" fontId="15" fillId="22" borderId="20" xfId="10" applyNumberFormat="1" applyFont="1" applyFill="1" applyBorder="1" applyAlignment="1" applyProtection="1"/>
    <xf numFmtId="2" fontId="15" fillId="26" borderId="27" xfId="10" applyNumberFormat="1" applyFont="1" applyFill="1" applyBorder="1" applyAlignment="1" applyProtection="1"/>
    <xf numFmtId="3" fontId="15" fillId="0" borderId="0" xfId="10" applyNumberFormat="1" applyFont="1" applyFill="1" applyBorder="1" applyAlignment="1" applyProtection="1">
      <protection locked="0"/>
    </xf>
    <xf numFmtId="39" fontId="19" fillId="0" borderId="0" xfId="0" applyNumberFormat="1" applyFont="1" applyFill="1" applyBorder="1" applyAlignment="1"/>
    <xf numFmtId="0" fontId="18" fillId="0" borderId="0" xfId="11" applyNumberFormat="1" applyFont="1" applyFill="1" applyBorder="1" applyAlignment="1" applyProtection="1"/>
    <xf numFmtId="37" fontId="18" fillId="0" borderId="0" xfId="12" applyNumberFormat="1" applyFont="1" applyFill="1" applyBorder="1" applyAlignment="1" applyProtection="1"/>
    <xf numFmtId="37" fontId="18" fillId="0" borderId="0" xfId="12" applyFont="1" applyFill="1" applyBorder="1" applyAlignment="1" applyProtection="1">
      <alignment horizontal="right"/>
    </xf>
    <xf numFmtId="0" fontId="6" fillId="21" borderId="18" xfId="0" applyFont="1" applyFill="1" applyBorder="1"/>
    <xf numFmtId="0" fontId="6" fillId="0" borderId="0" xfId="0" applyFont="1" applyFill="1" applyBorder="1"/>
    <xf numFmtId="0" fontId="5" fillId="0" borderId="0" xfId="0" applyFont="1" applyFill="1" applyBorder="1"/>
    <xf numFmtId="0" fontId="3" fillId="0" borderId="0" xfId="0" applyFont="1" applyFill="1" applyBorder="1"/>
    <xf numFmtId="0" fontId="7" fillId="0" borderId="0" xfId="3" applyFont="1" applyFill="1" applyBorder="1" applyAlignment="1" applyProtection="1"/>
    <xf numFmtId="0" fontId="3" fillId="0" borderId="0" xfId="3" applyFont="1" applyFill="1" applyBorder="1" applyAlignment="1" applyProtection="1">
      <protection locked="0"/>
    </xf>
    <xf numFmtId="39" fontId="9" fillId="0" borderId="0" xfId="0" applyNumberFormat="1" applyFont="1" applyFill="1" applyBorder="1" applyAlignment="1">
      <alignment horizontal="left" vertical="center"/>
    </xf>
    <xf numFmtId="39" fontId="18" fillId="0" borderId="0" xfId="0" applyNumberFormat="1" applyFont="1" applyFill="1" applyBorder="1" applyAlignment="1">
      <alignment horizontal="left" vertical="center"/>
    </xf>
    <xf numFmtId="39" fontId="19" fillId="24" borderId="0" xfId="0" applyNumberFormat="1" applyFont="1" applyFill="1" applyBorder="1" applyAlignment="1"/>
    <xf numFmtId="0" fontId="8" fillId="15" borderId="3" xfId="4" applyFont="1" applyFill="1" applyBorder="1"/>
    <xf numFmtId="0" fontId="8" fillId="0" borderId="26" xfId="4" applyFont="1" applyFill="1" applyBorder="1"/>
    <xf numFmtId="0" fontId="3" fillId="24" borderId="0" xfId="0" applyFont="1" applyFill="1" applyBorder="1" applyAlignment="1">
      <alignment horizontal="center" vertical="top"/>
    </xf>
    <xf numFmtId="0" fontId="3" fillId="0" borderId="0" xfId="0" applyFont="1" applyFill="1" applyAlignment="1">
      <alignment horizontal="left" vertical="top" wrapText="1"/>
    </xf>
    <xf numFmtId="0" fontId="3" fillId="22" borderId="28" xfId="0" applyFont="1" applyFill="1" applyBorder="1"/>
    <xf numFmtId="0" fontId="3" fillId="24" borderId="29" xfId="0" applyFont="1" applyFill="1" applyBorder="1"/>
    <xf numFmtId="0" fontId="3" fillId="22" borderId="28" xfId="0" applyFont="1" applyFill="1" applyBorder="1" applyAlignment="1">
      <alignment wrapText="1"/>
    </xf>
    <xf numFmtId="0" fontId="3" fillId="0" borderId="0" xfId="0" applyFont="1" applyFill="1" applyAlignment="1">
      <alignment horizontal="left" vertical="top"/>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3" fillId="24" borderId="0" xfId="0" applyFont="1" applyFill="1" applyBorder="1" applyAlignment="1">
      <alignment wrapText="1"/>
    </xf>
    <xf numFmtId="0" fontId="3" fillId="24" borderId="30" xfId="0" applyFont="1" applyFill="1" applyBorder="1"/>
    <xf numFmtId="0" fontId="3" fillId="24" borderId="30" xfId="0" applyFont="1" applyFill="1" applyBorder="1" applyAlignment="1">
      <alignment wrapText="1"/>
    </xf>
    <xf numFmtId="0" fontId="3" fillId="0" borderId="0" xfId="0" quotePrefix="1" applyFont="1" applyFill="1" applyBorder="1" applyAlignment="1">
      <alignment horizontal="left" vertical="top" wrapText="1"/>
    </xf>
    <xf numFmtId="0" fontId="3" fillId="24" borderId="9" xfId="0" applyFont="1" applyFill="1" applyBorder="1"/>
    <xf numFmtId="0" fontId="3" fillId="24" borderId="9" xfId="0" applyFont="1" applyFill="1" applyBorder="1" applyAlignment="1">
      <alignment wrapText="1"/>
    </xf>
    <xf numFmtId="0" fontId="3" fillId="24" borderId="0" xfId="0" applyFont="1" applyFill="1" applyAlignment="1">
      <alignment horizontal="left" vertical="top"/>
    </xf>
    <xf numFmtId="0" fontId="3" fillId="24" borderId="0" xfId="0" applyFont="1" applyFill="1" applyAlignment="1">
      <alignment horizontal="left" vertical="top" wrapText="1"/>
    </xf>
    <xf numFmtId="0" fontId="3" fillId="24" borderId="31" xfId="0" applyFont="1" applyFill="1" applyBorder="1" applyAlignment="1">
      <alignment horizontal="center" vertical="top"/>
    </xf>
    <xf numFmtId="0" fontId="20" fillId="24" borderId="0" xfId="0" applyFont="1" applyFill="1"/>
    <xf numFmtId="0" fontId="3" fillId="24" borderId="33" xfId="0" applyFont="1" applyFill="1" applyBorder="1" applyAlignment="1">
      <alignment horizontal="center" vertical="top"/>
    </xf>
    <xf numFmtId="0" fontId="3" fillId="24" borderId="35" xfId="0" applyFont="1" applyFill="1" applyBorder="1" applyAlignment="1">
      <alignment horizontal="center" vertical="top"/>
    </xf>
    <xf numFmtId="0" fontId="3" fillId="24" borderId="0" xfId="0" applyFont="1" applyFill="1" applyAlignment="1">
      <alignment horizontal="center" vertical="top"/>
    </xf>
    <xf numFmtId="0" fontId="20" fillId="24" borderId="37" xfId="0" applyNumberFormat="1" applyFont="1" applyFill="1" applyBorder="1" applyAlignment="1">
      <alignment horizontal="left" vertical="top" wrapText="1"/>
    </xf>
    <xf numFmtId="0" fontId="3" fillId="24" borderId="38" xfId="0" applyFont="1" applyFill="1" applyBorder="1" applyAlignment="1">
      <alignment horizontal="center" vertical="top"/>
    </xf>
    <xf numFmtId="0" fontId="3" fillId="24" borderId="39" xfId="0" applyFont="1" applyFill="1" applyBorder="1" applyAlignment="1">
      <alignment wrapText="1"/>
    </xf>
    <xf numFmtId="0" fontId="3" fillId="24" borderId="0" xfId="0" applyFont="1" applyFill="1" applyAlignment="1">
      <alignment wrapText="1"/>
    </xf>
    <xf numFmtId="0" fontId="0" fillId="18" borderId="4" xfId="0" applyFill="1" applyBorder="1"/>
    <xf numFmtId="0" fontId="0" fillId="18" borderId="26" xfId="0" applyFill="1" applyBorder="1"/>
    <xf numFmtId="0" fontId="0" fillId="18" borderId="27" xfId="0" applyFill="1" applyBorder="1"/>
    <xf numFmtId="4" fontId="15" fillId="22" borderId="22" xfId="10" applyNumberFormat="1" applyFont="1" applyFill="1" applyBorder="1" applyAlignment="1" applyProtection="1"/>
    <xf numFmtId="2" fontId="15" fillId="22" borderId="22" xfId="10" applyNumberFormat="1" applyFont="1" applyFill="1" applyBorder="1" applyAlignment="1" applyProtection="1"/>
    <xf numFmtId="3" fontId="15" fillId="16" borderId="24" xfId="0" applyNumberFormat="1" applyFont="1" applyFill="1" applyBorder="1" applyAlignment="1" applyProtection="1">
      <protection locked="0"/>
    </xf>
    <xf numFmtId="3" fontId="15" fillId="16" borderId="25" xfId="0" applyNumberFormat="1" applyFont="1" applyFill="1" applyBorder="1" applyAlignment="1" applyProtection="1">
      <protection locked="0"/>
    </xf>
    <xf numFmtId="0" fontId="15" fillId="17" borderId="23" xfId="10" applyFont="1" applyFill="1" applyBorder="1" applyAlignment="1"/>
    <xf numFmtId="0" fontId="15" fillId="17" borderId="7" xfId="10" applyFont="1" applyFill="1" applyBorder="1" applyAlignment="1"/>
    <xf numFmtId="0" fontId="15" fillId="17" borderId="14" xfId="10" applyFont="1" applyFill="1" applyBorder="1" applyAlignment="1"/>
    <xf numFmtId="0" fontId="0" fillId="0" borderId="0" xfId="0" quotePrefix="1" applyFont="1" applyFill="1" applyBorder="1" applyAlignment="1">
      <alignment horizontal="left" vertical="top" wrapText="1"/>
    </xf>
    <xf numFmtId="0" fontId="6" fillId="21" borderId="49" xfId="4" applyFont="1" applyFill="1" applyBorder="1"/>
    <xf numFmtId="0" fontId="8" fillId="15" borderId="49" xfId="4" applyFont="1" applyFill="1" applyBorder="1"/>
    <xf numFmtId="10" fontId="7" fillId="0" borderId="0" xfId="2" applyNumberFormat="1" applyFont="1" applyFill="1" applyBorder="1" applyAlignment="1">
      <alignment horizontal="left" vertical="top"/>
    </xf>
    <xf numFmtId="0" fontId="0" fillId="0" borderId="50" xfId="0" applyFill="1" applyBorder="1"/>
    <xf numFmtId="0" fontId="0" fillId="0" borderId="26" xfId="0" applyFill="1" applyBorder="1"/>
    <xf numFmtId="0" fontId="0" fillId="0" borderId="27" xfId="0" applyFill="1" applyBorder="1"/>
    <xf numFmtId="165" fontId="3" fillId="0" borderId="50" xfId="6" applyNumberFormat="1" applyFont="1" applyFill="1" applyBorder="1" applyAlignment="1" applyProtection="1">
      <alignment horizontal="left"/>
      <protection locked="0"/>
    </xf>
    <xf numFmtId="165" fontId="3" fillId="0" borderId="26" xfId="6" applyNumberFormat="1" applyFont="1" applyFill="1" applyBorder="1" applyAlignment="1" applyProtection="1">
      <alignment horizontal="left"/>
      <protection locked="0"/>
    </xf>
    <xf numFmtId="165" fontId="3" fillId="0" borderId="27" xfId="6" applyNumberFormat="1" applyFont="1" applyFill="1" applyBorder="1" applyAlignment="1" applyProtection="1">
      <alignment horizontal="left"/>
      <protection locked="0"/>
    </xf>
    <xf numFmtId="0" fontId="8" fillId="15" borderId="49" xfId="0" applyFont="1" applyFill="1" applyBorder="1"/>
    <xf numFmtId="0" fontId="10" fillId="15" borderId="49" xfId="0" applyFont="1" applyFill="1" applyBorder="1"/>
    <xf numFmtId="0" fontId="10" fillId="0" borderId="0" xfId="195" applyFont="1"/>
    <xf numFmtId="0" fontId="8" fillId="15" borderId="51" xfId="0" applyFont="1" applyFill="1" applyBorder="1"/>
    <xf numFmtId="0" fontId="8" fillId="0" borderId="51" xfId="0" applyFont="1" applyFill="1" applyBorder="1"/>
    <xf numFmtId="0" fontId="8" fillId="0" borderId="0" xfId="0" applyFont="1" applyFill="1" applyBorder="1"/>
    <xf numFmtId="0" fontId="8" fillId="15" borderId="0" xfId="0" applyFont="1" applyFill="1" applyBorder="1"/>
    <xf numFmtId="0" fontId="10" fillId="0" borderId="21" xfId="195" applyFont="1" applyBorder="1"/>
    <xf numFmtId="39" fontId="0" fillId="0" borderId="7" xfId="0" applyNumberFormat="1" applyFont="1" applyFill="1" applyBorder="1" applyAlignment="1">
      <alignment horizontal="left"/>
    </xf>
    <xf numFmtId="0" fontId="0" fillId="0" borderId="0" xfId="0" applyFont="1" applyFill="1" applyBorder="1" applyAlignment="1"/>
    <xf numFmtId="0" fontId="7" fillId="15" borderId="49" xfId="186" applyFont="1" applyFill="1" applyBorder="1" applyAlignment="1">
      <alignment vertical="center"/>
    </xf>
    <xf numFmtId="0" fontId="3" fillId="24" borderId="20" xfId="0" applyFont="1" applyFill="1" applyBorder="1" applyAlignment="1"/>
    <xf numFmtId="39" fontId="7" fillId="0" borderId="20" xfId="0" applyNumberFormat="1" applyFont="1" applyFill="1" applyBorder="1" applyAlignment="1">
      <alignment horizontal="center"/>
    </xf>
    <xf numFmtId="3" fontId="3" fillId="0" borderId="22" xfId="0" applyNumberFormat="1" applyFont="1" applyFill="1" applyBorder="1" applyAlignment="1" applyProtection="1">
      <alignment horizontal="right"/>
    </xf>
    <xf numFmtId="166" fontId="3" fillId="0" borderId="3" xfId="1" applyNumberFormat="1" applyFont="1" applyFill="1" applyBorder="1" applyAlignment="1"/>
    <xf numFmtId="166" fontId="3" fillId="25" borderId="3" xfId="1" applyNumberFormat="1" applyFont="1" applyFill="1" applyBorder="1" applyAlignment="1"/>
    <xf numFmtId="0" fontId="3" fillId="0" borderId="20" xfId="0" applyFont="1" applyFill="1" applyBorder="1" applyAlignment="1">
      <alignment horizontal="left"/>
    </xf>
    <xf numFmtId="0" fontId="0" fillId="0" borderId="20" xfId="0" applyFont="1" applyFill="1" applyBorder="1" applyAlignment="1">
      <alignment horizontal="left"/>
    </xf>
    <xf numFmtId="0" fontId="0" fillId="0" borderId="0" xfId="186" applyFont="1" applyFill="1" applyBorder="1" applyAlignment="1">
      <alignment vertical="center"/>
    </xf>
    <xf numFmtId="0" fontId="60" fillId="0" borderId="0" xfId="4" applyFont="1"/>
    <xf numFmtId="0" fontId="7" fillId="15" borderId="19" xfId="186" applyFont="1" applyFill="1" applyBorder="1" applyAlignment="1">
      <alignment horizontal="right" vertical="center"/>
    </xf>
    <xf numFmtId="9" fontId="0" fillId="0" borderId="3" xfId="0" applyNumberFormat="1" applyFill="1" applyBorder="1"/>
    <xf numFmtId="10" fontId="7" fillId="19" borderId="0" xfId="2" applyNumberFormat="1" applyFont="1" applyFill="1" applyBorder="1" applyAlignment="1">
      <alignment horizontal="left" vertical="top" wrapText="1"/>
    </xf>
    <xf numFmtId="0" fontId="0" fillId="0" borderId="0" xfId="0" applyFont="1" applyFill="1" applyBorder="1" applyAlignment="1">
      <alignment horizontal="left"/>
    </xf>
    <xf numFmtId="0" fontId="7" fillId="15" borderId="2" xfId="186" applyFont="1" applyFill="1" applyBorder="1" applyAlignment="1">
      <alignment horizontal="left" vertical="center"/>
    </xf>
    <xf numFmtId="0" fontId="0" fillId="0" borderId="0" xfId="0" applyFont="1" applyFill="1"/>
    <xf numFmtId="0" fontId="61" fillId="0" borderId="0" xfId="0" applyFont="1" applyFill="1"/>
    <xf numFmtId="0" fontId="0" fillId="0" borderId="0" xfId="0" applyFont="1"/>
    <xf numFmtId="0" fontId="0" fillId="16" borderId="0" xfId="0" applyFont="1" applyFill="1"/>
    <xf numFmtId="0" fontId="0" fillId="17" borderId="0" xfId="0" applyFont="1" applyFill="1"/>
    <xf numFmtId="0" fontId="0" fillId="18" borderId="0" xfId="0" applyFont="1" applyFill="1"/>
    <xf numFmtId="0" fontId="0" fillId="19" borderId="0" xfId="0" applyFont="1" applyFill="1"/>
    <xf numFmtId="0" fontId="0" fillId="20" borderId="0" xfId="0" applyFont="1" applyFill="1"/>
    <xf numFmtId="0" fontId="0" fillId="0" borderId="3" xfId="223" applyFont="1" applyFill="1" applyBorder="1"/>
    <xf numFmtId="0" fontId="62" fillId="15" borderId="2" xfId="0" applyFont="1" applyFill="1" applyBorder="1"/>
    <xf numFmtId="0" fontId="63" fillId="21" borderId="2" xfId="0" applyFont="1" applyFill="1" applyBorder="1"/>
    <xf numFmtId="0" fontId="64" fillId="21" borderId="2" xfId="0" applyFont="1" applyFill="1" applyBorder="1"/>
    <xf numFmtId="164" fontId="0" fillId="0" borderId="50" xfId="1" applyNumberFormat="1" applyFont="1" applyFill="1" applyBorder="1"/>
    <xf numFmtId="164" fontId="0" fillId="0" borderId="26" xfId="1" applyNumberFormat="1" applyFont="1" applyFill="1" applyBorder="1"/>
    <xf numFmtId="164" fontId="0" fillId="0" borderId="27" xfId="1" applyNumberFormat="1" applyFont="1" applyFill="1" applyBorder="1"/>
    <xf numFmtId="164" fontId="10" fillId="0" borderId="0" xfId="1" applyNumberFormat="1" applyFont="1" applyAlignment="1">
      <alignment horizontal="center"/>
    </xf>
    <xf numFmtId="164" fontId="10" fillId="0" borderId="0" xfId="1" applyNumberFormat="1" applyFont="1"/>
    <xf numFmtId="164" fontId="3" fillId="0" borderId="0" xfId="1" applyNumberFormat="1" applyFont="1" applyFill="1" applyAlignment="1">
      <alignment horizontal="center"/>
    </xf>
    <xf numFmtId="164" fontId="10" fillId="0" borderId="0" xfId="1" applyNumberFormat="1" applyFont="1" applyFill="1" applyBorder="1" applyAlignment="1">
      <alignment horizontal="center"/>
    </xf>
    <xf numFmtId="164" fontId="8" fillId="15" borderId="2" xfId="1" applyNumberFormat="1" applyFont="1" applyFill="1" applyBorder="1"/>
    <xf numFmtId="164" fontId="0" fillId="0" borderId="3" xfId="1" applyNumberFormat="1" applyFont="1" applyFill="1" applyBorder="1"/>
    <xf numFmtId="164" fontId="0" fillId="18" borderId="0" xfId="1" applyNumberFormat="1" applyFont="1" applyFill="1" applyBorder="1"/>
    <xf numFmtId="164" fontId="0" fillId="0" borderId="4" xfId="1" applyNumberFormat="1" applyFont="1" applyFill="1" applyBorder="1"/>
    <xf numFmtId="0" fontId="11" fillId="0" borderId="0" xfId="186" applyFont="1" applyFill="1" applyBorder="1" applyAlignment="1">
      <alignment vertical="center"/>
    </xf>
    <xf numFmtId="164" fontId="0" fillId="17" borderId="27" xfId="1" applyNumberFormat="1" applyFont="1" applyFill="1" applyBorder="1"/>
    <xf numFmtId="0" fontId="3" fillId="0" borderId="0" xfId="0" applyFont="1" applyAlignment="1">
      <alignment vertical="center"/>
    </xf>
    <xf numFmtId="0" fontId="3" fillId="0" borderId="0" xfId="0" applyFont="1" applyAlignment="1">
      <alignment vertical="center" wrapText="1"/>
    </xf>
    <xf numFmtId="0" fontId="65" fillId="0" borderId="0" xfId="0" applyFont="1"/>
    <xf numFmtId="0" fontId="65" fillId="0" borderId="0" xfId="0" quotePrefix="1" applyFont="1" applyAlignment="1">
      <alignment wrapText="1"/>
    </xf>
    <xf numFmtId="0" fontId="0" fillId="0" borderId="0" xfId="0" applyAlignment="1">
      <alignment wrapText="1"/>
    </xf>
    <xf numFmtId="0" fontId="3" fillId="0" borderId="0" xfId="186" applyFont="1" applyFill="1" applyBorder="1" applyAlignment="1">
      <alignment vertical="center"/>
    </xf>
    <xf numFmtId="0" fontId="10" fillId="0" borderId="0" xfId="224" applyFont="1"/>
    <xf numFmtId="0" fontId="10" fillId="18" borderId="3" xfId="0" applyFont="1" applyFill="1" applyBorder="1"/>
    <xf numFmtId="0" fontId="10" fillId="16" borderId="50" xfId="0" applyFont="1" applyFill="1" applyBorder="1"/>
    <xf numFmtId="0" fontId="10" fillId="19" borderId="26" xfId="0" applyFont="1" applyFill="1" applyBorder="1"/>
    <xf numFmtId="0" fontId="10" fillId="49" borderId="50" xfId="0" applyFont="1" applyFill="1" applyBorder="1"/>
    <xf numFmtId="0" fontId="10" fillId="49" borderId="26" xfId="0" applyFont="1" applyFill="1" applyBorder="1"/>
    <xf numFmtId="0" fontId="10" fillId="50" borderId="26" xfId="0" applyFont="1" applyFill="1" applyBorder="1"/>
    <xf numFmtId="0" fontId="10" fillId="51" borderId="26" xfId="0" applyFont="1" applyFill="1" applyBorder="1"/>
    <xf numFmtId="0" fontId="10" fillId="52" borderId="50" xfId="0" applyFont="1" applyFill="1" applyBorder="1"/>
    <xf numFmtId="0" fontId="10" fillId="53" borderId="26" xfId="0" applyFont="1" applyFill="1" applyBorder="1"/>
    <xf numFmtId="0" fontId="10" fillId="18" borderId="50" xfId="0" applyFont="1" applyFill="1" applyBorder="1"/>
    <xf numFmtId="0" fontId="10" fillId="16" borderId="26" xfId="0" applyFont="1" applyFill="1" applyBorder="1"/>
    <xf numFmtId="164" fontId="10" fillId="0" borderId="0" xfId="4" applyNumberFormat="1" applyFont="1"/>
    <xf numFmtId="14" fontId="9" fillId="22" borderId="3" xfId="3" applyNumberFormat="1" applyFont="1" applyFill="1" applyBorder="1" applyAlignment="1" applyProtection="1">
      <alignment horizontal="center" vertical="top"/>
    </xf>
    <xf numFmtId="2" fontId="0" fillId="16" borderId="0" xfId="0" applyNumberFormat="1" applyFill="1"/>
    <xf numFmtId="170" fontId="0" fillId="16" borderId="0" xfId="0" applyNumberFormat="1" applyFill="1"/>
    <xf numFmtId="4" fontId="0" fillId="16" borderId="0" xfId="0" applyNumberFormat="1" applyFill="1"/>
    <xf numFmtId="4" fontId="10" fillId="0" borderId="0" xfId="4" applyNumberFormat="1" applyFont="1"/>
    <xf numFmtId="171" fontId="0" fillId="18" borderId="0" xfId="0" applyNumberFormat="1" applyFill="1"/>
    <xf numFmtId="171" fontId="10" fillId="0" borderId="0" xfId="4" applyNumberFormat="1" applyFont="1" applyAlignment="1">
      <alignment horizontal="center"/>
    </xf>
    <xf numFmtId="171" fontId="0" fillId="16" borderId="0" xfId="0" applyNumberFormat="1" applyFill="1"/>
    <xf numFmtId="3" fontId="10" fillId="0" borderId="0" xfId="4" applyNumberFormat="1" applyFont="1"/>
    <xf numFmtId="3" fontId="6" fillId="21" borderId="2" xfId="4" applyNumberFormat="1" applyFont="1" applyFill="1" applyBorder="1"/>
    <xf numFmtId="3" fontId="8" fillId="15" borderId="2" xfId="4" applyNumberFormat="1" applyFont="1" applyFill="1" applyBorder="1"/>
    <xf numFmtId="3" fontId="8" fillId="15" borderId="49" xfId="0" applyNumberFormat="1" applyFont="1" applyFill="1" applyBorder="1"/>
    <xf numFmtId="3" fontId="10" fillId="0" borderId="0" xfId="195" applyNumberFormat="1" applyFont="1"/>
    <xf numFmtId="3" fontId="8" fillId="15" borderId="51" xfId="0" applyNumberFormat="1" applyFont="1" applyFill="1" applyBorder="1"/>
    <xf numFmtId="3" fontId="8" fillId="0" borderId="51" xfId="0" applyNumberFormat="1" applyFont="1" applyFill="1" applyBorder="1"/>
    <xf numFmtId="3" fontId="8" fillId="0" borderId="0" xfId="0" applyNumberFormat="1" applyFont="1" applyFill="1" applyBorder="1"/>
    <xf numFmtId="1" fontId="0" fillId="18" borderId="4" xfId="0" applyNumberFormat="1" applyFill="1" applyBorder="1"/>
    <xf numFmtId="1" fontId="0" fillId="18" borderId="26" xfId="0" applyNumberFormat="1" applyFill="1" applyBorder="1"/>
    <xf numFmtId="0" fontId="0" fillId="22" borderId="28" xfId="0" applyFont="1" applyFill="1" applyBorder="1"/>
    <xf numFmtId="0" fontId="0" fillId="22" borderId="28" xfId="0" applyFont="1" applyFill="1" applyBorder="1" applyAlignment="1">
      <alignment wrapText="1"/>
    </xf>
    <xf numFmtId="0" fontId="0" fillId="16" borderId="28" xfId="0" applyFont="1" applyFill="1" applyBorder="1"/>
    <xf numFmtId="0" fontId="3" fillId="16" borderId="28" xfId="0" applyFont="1" applyFill="1" applyBorder="1"/>
    <xf numFmtId="0" fontId="0" fillId="16" borderId="28" xfId="0" applyFont="1" applyFill="1" applyBorder="1" applyAlignment="1">
      <alignment wrapText="1"/>
    </xf>
    <xf numFmtId="0" fontId="3" fillId="54" borderId="11" xfId="3" applyFont="1" applyFill="1" applyBorder="1" applyAlignment="1" applyProtection="1">
      <protection locked="0"/>
    </xf>
    <xf numFmtId="0" fontId="3" fillId="54" borderId="15" xfId="3" applyFont="1" applyFill="1" applyBorder="1" applyAlignment="1" applyProtection="1">
      <protection locked="0"/>
    </xf>
    <xf numFmtId="0" fontId="3" fillId="54" borderId="0" xfId="3" applyFont="1" applyFill="1" applyBorder="1" applyProtection="1"/>
    <xf numFmtId="0" fontId="7" fillId="22" borderId="0" xfId="3" applyFont="1" applyFill="1" applyAlignment="1" applyProtection="1">
      <alignment wrapText="1"/>
    </xf>
    <xf numFmtId="0" fontId="3" fillId="24" borderId="32" xfId="0" applyNumberFormat="1" applyFont="1" applyFill="1" applyBorder="1" applyAlignment="1">
      <alignment horizontal="left" vertical="top" wrapText="1"/>
    </xf>
    <xf numFmtId="0" fontId="3" fillId="24" borderId="34" xfId="0" applyNumberFormat="1" applyFont="1" applyFill="1" applyBorder="1" applyAlignment="1">
      <alignment horizontal="left" vertical="top" wrapText="1"/>
    </xf>
    <xf numFmtId="0" fontId="3" fillId="24" borderId="36" xfId="0" applyNumberFormat="1" applyFont="1" applyFill="1" applyBorder="1" applyAlignment="1">
      <alignment horizontal="left" vertical="top" wrapText="1"/>
    </xf>
  </cellXfs>
  <cellStyles count="360">
    <cellStyle name="_x000d__x000a_JournalTemplate=C:\COMFO\CTALK\JOURSTD.TPL_x000d__x000a_LbStateAddress=3 3 0 251 1 89 2 311_x000d__x000a_LbStateJou" xfId="13"/>
    <cellStyle name="_x000d__x000a_JournalTemplate=C:\COMFO\CTALK\JOURSTD.TPL_x000d__x000a_LbStateAddress=3 3 0 251 1 89 2 311_x000d__x000a_LbStateJou 10" xfId="14"/>
    <cellStyle name="_x000d__x000a_JournalTemplate=C:\COMFO\CTALK\JOURSTD.TPL_x000d__x000a_LbStateAddress=3 3 0 251 1 89 2 311_x000d__x000a_LbStateJou 2" xfId="7"/>
    <cellStyle name="_x000d__x000a_JournalTemplate=C:\COMFO\CTALK\JOURSTD.TPL_x000d__x000a_LbStateAddress=3 3 0 251 1 89 2 311_x000d__x000a_LbStateJou 2 2" xfId="15"/>
    <cellStyle name="_x000d__x000a_JournalTemplate=C:\COMFO\CTALK\JOURSTD.TPL_x000d__x000a_LbStateAddress=3 3 0 251 1 89 2 311_x000d__x000a_LbStateJou 2 3" xfId="16"/>
    <cellStyle name="_x000d__x000a_JournalTemplate=C:\COMFO\CTALK\JOURSTD.TPL_x000d__x000a_LbStateAddress=3 3 0 251 1 89 2 311_x000d__x000a_LbStateJou 2 4" xfId="17"/>
    <cellStyle name="_x000d__x000a_JournalTemplate=C:\COMFO\CTALK\JOURSTD.TPL_x000d__x000a_LbStateAddress=3 3 0 251 1 89 2 311_x000d__x000a_LbStateJou 3" xfId="18"/>
    <cellStyle name="_x000d__x000a_JournalTemplate=C:\COMFO\CTALK\JOURSTD.TPL_x000d__x000a_LbStateAddress=3 3 0 251 1 89 2 311_x000d__x000a_LbStateJou 3 2" xfId="19"/>
    <cellStyle name="_x000d__x000a_JournalTemplate=C:\COMFO\CTALK\JOURSTD.TPL_x000d__x000a_LbStateAddress=3 3 0 251 1 89 2 311_x000d__x000a_LbStateJou 4" xfId="20"/>
    <cellStyle name="_x000d__x000a_JournalTemplate=C:\COMFO\CTALK\JOURSTD.TPL_x000d__x000a_LbStateAddress=3 3 0 251 1 89 2 311_x000d__x000a_LbStateJou_100720 berekening x-factoren NG4R v4.2" xfId="21"/>
    <cellStyle name="20% - Accent1 2" xfId="22"/>
    <cellStyle name="20% - Accent1 2 2" xfId="23"/>
    <cellStyle name="20% - Accent1 3" xfId="24"/>
    <cellStyle name="20% - Accent1 3 2" xfId="25"/>
    <cellStyle name="20% - Accent1 3 2 2" xfId="283"/>
    <cellStyle name="20% - Accent1 3 2 3" xfId="226"/>
    <cellStyle name="20% - Accent2 2" xfId="26"/>
    <cellStyle name="20% - Accent2 2 2" xfId="27"/>
    <cellStyle name="20% - Accent2 3" xfId="28"/>
    <cellStyle name="20% - Accent2 3 2" xfId="29"/>
    <cellStyle name="20% - Accent2 3 2 2" xfId="284"/>
    <cellStyle name="20% - Accent2 3 2 3" xfId="227"/>
    <cellStyle name="20% - Accent3 2" xfId="30"/>
    <cellStyle name="20% - Accent3 2 2" xfId="31"/>
    <cellStyle name="20% - Accent3 3" xfId="32"/>
    <cellStyle name="20% - Accent3 3 2" xfId="33"/>
    <cellStyle name="20% - Accent3 3 2 2" xfId="285"/>
    <cellStyle name="20% - Accent3 3 2 3" xfId="228"/>
    <cellStyle name="20% - Accent4 2" xfId="34"/>
    <cellStyle name="20% - Accent4 2 2" xfId="35"/>
    <cellStyle name="20% - Accent4 3" xfId="36"/>
    <cellStyle name="20% - Accent4 3 2" xfId="37"/>
    <cellStyle name="20% - Accent4 3 2 2" xfId="286"/>
    <cellStyle name="20% - Accent4 3 2 3" xfId="229"/>
    <cellStyle name="20% - Accent5 2" xfId="38"/>
    <cellStyle name="20% - Accent5 2 2" xfId="39"/>
    <cellStyle name="20% - Accent5 3" xfId="40"/>
    <cellStyle name="20% - Accent5 3 2" xfId="41"/>
    <cellStyle name="20% - Accent5 3 2 2" xfId="287"/>
    <cellStyle name="20% - Accent5 3 2 3" xfId="230"/>
    <cellStyle name="20% - Accent6 2" xfId="42"/>
    <cellStyle name="20% - Accent6 2 2" xfId="43"/>
    <cellStyle name="20% - Accent6 3" xfId="44"/>
    <cellStyle name="20% - Accent6 3 2" xfId="45"/>
    <cellStyle name="20% - Accent6 3 2 2" xfId="290"/>
    <cellStyle name="20% - Accent6 3 2 3" xfId="231"/>
    <cellStyle name="40% - Accent1 2" xfId="46"/>
    <cellStyle name="40% - Accent1 2 2" xfId="47"/>
    <cellStyle name="40% - Accent1 3" xfId="48"/>
    <cellStyle name="40% - Accent1 3 2" xfId="49"/>
    <cellStyle name="40% - Accent1 3 2 2" xfId="293"/>
    <cellStyle name="40% - Accent1 3 2 3" xfId="232"/>
    <cellStyle name="40% - Accent2 2" xfId="50"/>
    <cellStyle name="40% - Accent2 2 2" xfId="51"/>
    <cellStyle name="40% - Accent2 3" xfId="52"/>
    <cellStyle name="40% - Accent2 3 2" xfId="53"/>
    <cellStyle name="40% - Accent2 3 2 2" xfId="294"/>
    <cellStyle name="40% - Accent2 3 2 3" xfId="233"/>
    <cellStyle name="40% - Accent3 2" xfId="54"/>
    <cellStyle name="40% - Accent3 2 2" xfId="55"/>
    <cellStyle name="40% - Accent3 3" xfId="56"/>
    <cellStyle name="40% - Accent3 3 2" xfId="57"/>
    <cellStyle name="40% - Accent3 3 2 2" xfId="295"/>
    <cellStyle name="40% - Accent3 3 2 3" xfId="234"/>
    <cellStyle name="40% - Accent4 2" xfId="58"/>
    <cellStyle name="40% - Accent4 2 2" xfId="59"/>
    <cellStyle name="40% - Accent4 3" xfId="60"/>
    <cellStyle name="40% - Accent4 3 2" xfId="61"/>
    <cellStyle name="40% - Accent4 3 2 2" xfId="296"/>
    <cellStyle name="40% - Accent4 3 2 3" xfId="235"/>
    <cellStyle name="40% - Accent5 2" xfId="62"/>
    <cellStyle name="40% - Accent5 2 2" xfId="63"/>
    <cellStyle name="40% - Accent5 3" xfId="64"/>
    <cellStyle name="40% - Accent5 3 2" xfId="65"/>
    <cellStyle name="40% - Accent5 3 2 2" xfId="297"/>
    <cellStyle name="40% - Accent5 3 2 3" xfId="236"/>
    <cellStyle name="40% - Accent6 2" xfId="66"/>
    <cellStyle name="40% - Accent6 2 2" xfId="67"/>
    <cellStyle name="40% - Accent6 3" xfId="68"/>
    <cellStyle name="40% - Accent6 3 2" xfId="69"/>
    <cellStyle name="40% - Accent6 3 2 2" xfId="298"/>
    <cellStyle name="40% - Accent6 3 2 3" xfId="237"/>
    <cellStyle name="60% - Accent1 2" xfId="70"/>
    <cellStyle name="60% - Accent1 2 2" xfId="71"/>
    <cellStyle name="60% - Accent1 3" xfId="72"/>
    <cellStyle name="60% - Accent2 2" xfId="73"/>
    <cellStyle name="60% - Accent2 2 2" xfId="74"/>
    <cellStyle name="60% - Accent2 3" xfId="75"/>
    <cellStyle name="60% - Accent3 2" xfId="76"/>
    <cellStyle name="60% - Accent3 2 2" xfId="77"/>
    <cellStyle name="60% - Accent3 3" xfId="78"/>
    <cellStyle name="60% - Accent4 2" xfId="79"/>
    <cellStyle name="60% - Accent4 2 2" xfId="80"/>
    <cellStyle name="60% - Accent4 3" xfId="81"/>
    <cellStyle name="60% - Accent5 2" xfId="82"/>
    <cellStyle name="60% - Accent5 2 2" xfId="83"/>
    <cellStyle name="60% - Accent5 3" xfId="84"/>
    <cellStyle name="60% - Accent6 2" xfId="85"/>
    <cellStyle name="60% - Accent6 2 2" xfId="86"/>
    <cellStyle name="60% - Accent6 3" xfId="87"/>
    <cellStyle name="Accent1 2" xfId="88"/>
    <cellStyle name="Accent1 2 2" xfId="89"/>
    <cellStyle name="Accent1 3" xfId="90"/>
    <cellStyle name="Accent2 2" xfId="91"/>
    <cellStyle name="Accent2 2 2" xfId="92"/>
    <cellStyle name="Accent2 3" xfId="93"/>
    <cellStyle name="Accent3 2" xfId="94"/>
    <cellStyle name="Accent3 2 2" xfId="95"/>
    <cellStyle name="Accent3 3" xfId="96"/>
    <cellStyle name="Accent4 2" xfId="97"/>
    <cellStyle name="Accent4 2 2" xfId="98"/>
    <cellStyle name="Accent4 3" xfId="99"/>
    <cellStyle name="Accent5 2" xfId="100"/>
    <cellStyle name="Accent5 2 2" xfId="101"/>
    <cellStyle name="Accent5 3" xfId="102"/>
    <cellStyle name="Accent6 2" xfId="103"/>
    <cellStyle name="Accent6 2 2" xfId="104"/>
    <cellStyle name="Accent6 3" xfId="105"/>
    <cellStyle name="Bad" xfId="106"/>
    <cellStyle name="Bad 2" xfId="107"/>
    <cellStyle name="Berekening 2" xfId="108"/>
    <cellStyle name="Berekening 2 2" xfId="109"/>
    <cellStyle name="Berekening 2 2 2" xfId="304"/>
    <cellStyle name="Berekening 2 2 3" xfId="301"/>
    <cellStyle name="Berekening 2 2 4" xfId="239"/>
    <cellStyle name="Berekening 2 3" xfId="303"/>
    <cellStyle name="Berekening 2 4" xfId="302"/>
    <cellStyle name="Berekening 2 5" xfId="238"/>
    <cellStyle name="Calculation" xfId="110"/>
    <cellStyle name="Calculation 2" xfId="111"/>
    <cellStyle name="Calculation 2 2" xfId="306"/>
    <cellStyle name="Calculation 2 3" xfId="299"/>
    <cellStyle name="Calculation 2 4" xfId="241"/>
    <cellStyle name="Calculation 3" xfId="305"/>
    <cellStyle name="Calculation 4" xfId="300"/>
    <cellStyle name="Calculation 5" xfId="240"/>
    <cellStyle name="Check Cell" xfId="112"/>
    <cellStyle name="Check Cell 2" xfId="113"/>
    <cellStyle name="Comma 2" xfId="114"/>
    <cellStyle name="Comma 3" xfId="115"/>
    <cellStyle name="Controlecel 2" xfId="116"/>
    <cellStyle name="Euro" xfId="117"/>
    <cellStyle name="Euro 2" xfId="118"/>
    <cellStyle name="Euro 3" xfId="119"/>
    <cellStyle name="Explanatory Text" xfId="120"/>
    <cellStyle name="Explanatory Text 2" xfId="121"/>
    <cellStyle name="Gekoppelde cel 2" xfId="122"/>
    <cellStyle name="Goed 2" xfId="123"/>
    <cellStyle name="Good" xfId="124"/>
    <cellStyle name="Good 2" xfId="125"/>
    <cellStyle name="Header" xfId="126"/>
    <cellStyle name="Heading 1" xfId="127"/>
    <cellStyle name="Heading 1 2" xfId="128"/>
    <cellStyle name="Heading 2" xfId="129"/>
    <cellStyle name="Heading 2 2" xfId="130"/>
    <cellStyle name="Heading 3" xfId="131"/>
    <cellStyle name="Heading 3 2" xfId="132"/>
    <cellStyle name="Heading 4" xfId="133"/>
    <cellStyle name="Heading 4 2" xfId="134"/>
    <cellStyle name="Input" xfId="135"/>
    <cellStyle name="Input 2" xfId="136"/>
    <cellStyle name="Input 2 2" xfId="308"/>
    <cellStyle name="Input 2 3" xfId="291"/>
    <cellStyle name="Input 2 4" xfId="243"/>
    <cellStyle name="Input 3" xfId="307"/>
    <cellStyle name="Input 4" xfId="292"/>
    <cellStyle name="Input 5" xfId="242"/>
    <cellStyle name="Invoer 2" xfId="137"/>
    <cellStyle name="Invoer 2 2" xfId="138"/>
    <cellStyle name="Invoer 2 2 2" xfId="310"/>
    <cellStyle name="Invoer 2 2 3" xfId="288"/>
    <cellStyle name="Invoer 2 2 4" xfId="245"/>
    <cellStyle name="Invoer 2 3" xfId="309"/>
    <cellStyle name="Invoer 2 4" xfId="289"/>
    <cellStyle name="Invoer 2 5" xfId="244"/>
    <cellStyle name="Komma" xfId="1" builtinId="3"/>
    <cellStyle name="Komma 10 2" xfId="139"/>
    <cellStyle name="Komma 10 2 2" xfId="140"/>
    <cellStyle name="Komma 10 2 3" xfId="281"/>
    <cellStyle name="Komma 10 2 4" xfId="246"/>
    <cellStyle name="Komma 11" xfId="141"/>
    <cellStyle name="Komma 14 2" xfId="142"/>
    <cellStyle name="Komma 2" xfId="6"/>
    <cellStyle name="Komma 2 2" xfId="143"/>
    <cellStyle name="Komma 2 2 2" xfId="144"/>
    <cellStyle name="Komma 2 3" xfId="145"/>
    <cellStyle name="Komma 2 4" xfId="146"/>
    <cellStyle name="Komma 2 5" xfId="225"/>
    <cellStyle name="Komma 3" xfId="147"/>
    <cellStyle name="Komma 3 2" xfId="148"/>
    <cellStyle name="Komma 3 3" xfId="149"/>
    <cellStyle name="Komma 4" xfId="150"/>
    <cellStyle name="Komma 4 2" xfId="151"/>
    <cellStyle name="Komma 4 2 2" xfId="312"/>
    <cellStyle name="Komma 4 2 3" xfId="248"/>
    <cellStyle name="Komma 4 3" xfId="311"/>
    <cellStyle name="Komma 4 4" xfId="247"/>
    <cellStyle name="Komma 5" xfId="152"/>
    <cellStyle name="Komma 5 2" xfId="153"/>
    <cellStyle name="Komma 5 2 2" xfId="313"/>
    <cellStyle name="Komma 5 2 3" xfId="249"/>
    <cellStyle name="Komma 6" xfId="154"/>
    <cellStyle name="Komma 7" xfId="280"/>
    <cellStyle name="Komma_Tarievenmandje - definitief3" xfId="11"/>
    <cellStyle name="Kop 1 2" xfId="155"/>
    <cellStyle name="Kop 2 2" xfId="156"/>
    <cellStyle name="Kop 3 2" xfId="157"/>
    <cellStyle name="Kop 4 2" xfId="158"/>
    <cellStyle name="Linked Cell" xfId="159"/>
    <cellStyle name="Linked Cell 2" xfId="160"/>
    <cellStyle name="Neutraal 2" xfId="161"/>
    <cellStyle name="Neutral" xfId="162"/>
    <cellStyle name="Neutral 2" xfId="163"/>
    <cellStyle name="Normal 2" xfId="164"/>
    <cellStyle name="Normal 3" xfId="165"/>
    <cellStyle name="Normal_# klanten" xfId="166"/>
    <cellStyle name="Normal_Data_2_wrm1_30" xfId="12"/>
    <cellStyle name="Note" xfId="167"/>
    <cellStyle name="Note 2" xfId="168"/>
    <cellStyle name="Note 2 2" xfId="315"/>
    <cellStyle name="Note 2 3" xfId="345"/>
    <cellStyle name="Note 2 4" xfId="251"/>
    <cellStyle name="Note 3" xfId="314"/>
    <cellStyle name="Note 4" xfId="344"/>
    <cellStyle name="Note 5" xfId="250"/>
    <cellStyle name="Notitie 2" xfId="169"/>
    <cellStyle name="Notitie 2 2" xfId="170"/>
    <cellStyle name="Notitie 2 2 2" xfId="317"/>
    <cellStyle name="Notitie 2 2 3" xfId="347"/>
    <cellStyle name="Notitie 2 2 4" xfId="253"/>
    <cellStyle name="Notitie 2 3" xfId="171"/>
    <cellStyle name="Notitie 2 3 2" xfId="318"/>
    <cellStyle name="Notitie 2 3 3" xfId="348"/>
    <cellStyle name="Notitie 2 3 4" xfId="254"/>
    <cellStyle name="Notitie 2 4" xfId="172"/>
    <cellStyle name="Notitie 2 4 2" xfId="319"/>
    <cellStyle name="Notitie 2 4 3" xfId="349"/>
    <cellStyle name="Notitie 2 4 4" xfId="255"/>
    <cellStyle name="Notitie 2 5" xfId="316"/>
    <cellStyle name="Notitie 2 6" xfId="346"/>
    <cellStyle name="Notitie 2 7" xfId="252"/>
    <cellStyle name="Notitie 3" xfId="173"/>
    <cellStyle name="Notitie 3 2" xfId="174"/>
    <cellStyle name="Notitie 3 2 2" xfId="321"/>
    <cellStyle name="Notitie 3 2 3" xfId="257"/>
    <cellStyle name="Notitie 3 3" xfId="320"/>
    <cellStyle name="Notitie 3 4" xfId="256"/>
    <cellStyle name="Notitie 4" xfId="175"/>
    <cellStyle name="Notitie 4 2" xfId="322"/>
    <cellStyle name="Notitie 4 3" xfId="258"/>
    <cellStyle name="Ongeldig 2" xfId="176"/>
    <cellStyle name="Output" xfId="177"/>
    <cellStyle name="Output 2" xfId="178"/>
    <cellStyle name="Output 2 2" xfId="324"/>
    <cellStyle name="Output 2 3" xfId="351"/>
    <cellStyle name="Output 2 4" xfId="260"/>
    <cellStyle name="Output 3" xfId="323"/>
    <cellStyle name="Output 4" xfId="350"/>
    <cellStyle name="Output 5" xfId="259"/>
    <cellStyle name="Procent" xfId="2" builtinId="5"/>
    <cellStyle name="Procent 2" xfId="179"/>
    <cellStyle name="Procent 2 2" xfId="180"/>
    <cellStyle name="Procent 3" xfId="181"/>
    <cellStyle name="Procent 3 2" xfId="182"/>
    <cellStyle name="Procent 3 3" xfId="325"/>
    <cellStyle name="Procent 3 4" xfId="261"/>
    <cellStyle name="Procent 4" xfId="183"/>
    <cellStyle name="Procent 4 2" xfId="184"/>
    <cellStyle name="Procent 4 2 2" xfId="326"/>
    <cellStyle name="Procent 4 2 3" xfId="262"/>
    <cellStyle name="Procent 5" xfId="185"/>
    <cellStyle name="Procent 5 2" xfId="327"/>
    <cellStyle name="Procent 5 3" xfId="263"/>
    <cellStyle name="Procent 6" xfId="282"/>
    <cellStyle name="Standaard" xfId="0" builtinId="0"/>
    <cellStyle name="Standaard 2" xfId="186"/>
    <cellStyle name="Standaard 2 2" xfId="187"/>
    <cellStyle name="Standaard 2 2 2" xfId="188"/>
    <cellStyle name="Standaard 2 3" xfId="189"/>
    <cellStyle name="Standaard 2 3 2" xfId="190"/>
    <cellStyle name="Standaard 2 3 2 2" xfId="328"/>
    <cellStyle name="Standaard 2 3 2 3" xfId="264"/>
    <cellStyle name="Standaard 2 4" xfId="191"/>
    <cellStyle name="Standaard 2 4 2" xfId="192"/>
    <cellStyle name="Standaard 2 4 2 2" xfId="329"/>
    <cellStyle name="Standaard 2 4 2 3" xfId="265"/>
    <cellStyle name="Standaard 3" xfId="4"/>
    <cellStyle name="Standaard 3 2" xfId="193"/>
    <cellStyle name="Standaard 3 3" xfId="194"/>
    <cellStyle name="Standaard 3 4" xfId="195"/>
    <cellStyle name="Standaard 3 4 2" xfId="331"/>
    <cellStyle name="Standaard 3 4 3" xfId="266"/>
    <cellStyle name="Standaard 3 5" xfId="330"/>
    <cellStyle name="Standaard 3 6" xfId="224"/>
    <cellStyle name="Standaard 4" xfId="196"/>
    <cellStyle name="Standaard 4 2" xfId="197"/>
    <cellStyle name="Standaard 4 3" xfId="198"/>
    <cellStyle name="Standaard 5" xfId="199"/>
    <cellStyle name="Standaard 5 2" xfId="200"/>
    <cellStyle name="Standaard 5 3" xfId="332"/>
    <cellStyle name="Standaard 5 4" xfId="267"/>
    <cellStyle name="Standaard 6" xfId="201"/>
    <cellStyle name="Standaard 6 2" xfId="202"/>
    <cellStyle name="Standaard 6 2 2" xfId="203"/>
    <cellStyle name="Standaard 6 2 2 2" xfId="333"/>
    <cellStyle name="Standaard 6 2 2 3" xfId="268"/>
    <cellStyle name="Standaard 6 3" xfId="204"/>
    <cellStyle name="Standaard 6 3 2" xfId="334"/>
    <cellStyle name="Standaard 6 3 3" xfId="269"/>
    <cellStyle name="Standaard 7" xfId="205"/>
    <cellStyle name="Standaard 7 2" xfId="335"/>
    <cellStyle name="Standaard 7 3" xfId="270"/>
    <cellStyle name="Standaard 8" xfId="279"/>
    <cellStyle name="Standaard_103321_3 Cogas Elementen EAV-tarieven" xfId="10"/>
    <cellStyle name="Standaard_20100727 Rekenmodel NE5R v1.9" xfId="223"/>
    <cellStyle name="Standaard_Handboek TSO (260202)" xfId="3"/>
    <cellStyle name="Standaard_Tabellen - CIV2" xfId="9"/>
    <cellStyle name="Standaard_Tabellen - CIV2_Format import PRD en Database voor NE6R (concept) v1 2" xfId="5"/>
    <cellStyle name="Standaard_Tarievenmand 2002" xfId="8"/>
    <cellStyle name="Titel 2" xfId="206"/>
    <cellStyle name="Title" xfId="207"/>
    <cellStyle name="Title 2" xfId="208"/>
    <cellStyle name="Totaal 2" xfId="209"/>
    <cellStyle name="Totaal 2 2" xfId="210"/>
    <cellStyle name="Totaal 2 2 2" xfId="337"/>
    <cellStyle name="Totaal 2 2 3" xfId="353"/>
    <cellStyle name="Totaal 2 2 4" xfId="272"/>
    <cellStyle name="Totaal 2 3" xfId="211"/>
    <cellStyle name="Totaal 2 3 2" xfId="338"/>
    <cellStyle name="Totaal 2 3 3" xfId="354"/>
    <cellStyle name="Totaal 2 3 4" xfId="273"/>
    <cellStyle name="Totaal 2 4" xfId="336"/>
    <cellStyle name="Totaal 2 5" xfId="352"/>
    <cellStyle name="Totaal 2 6" xfId="271"/>
    <cellStyle name="Total" xfId="212"/>
    <cellStyle name="Total 2" xfId="213"/>
    <cellStyle name="Total 2 2" xfId="340"/>
    <cellStyle name="Total 2 3" xfId="356"/>
    <cellStyle name="Total 2 4" xfId="275"/>
    <cellStyle name="Total 3" xfId="339"/>
    <cellStyle name="Total 4" xfId="355"/>
    <cellStyle name="Total 5" xfId="274"/>
    <cellStyle name="Uitvoer 2" xfId="214"/>
    <cellStyle name="Uitvoer 2 2" xfId="215"/>
    <cellStyle name="Uitvoer 2 2 2" xfId="342"/>
    <cellStyle name="Uitvoer 2 2 3" xfId="358"/>
    <cellStyle name="Uitvoer 2 2 4" xfId="277"/>
    <cellStyle name="Uitvoer 2 3" xfId="216"/>
    <cellStyle name="Uitvoer 2 3 2" xfId="343"/>
    <cellStyle name="Uitvoer 2 3 3" xfId="359"/>
    <cellStyle name="Uitvoer 2 3 4" xfId="278"/>
    <cellStyle name="Uitvoer 2 4" xfId="341"/>
    <cellStyle name="Uitvoer 2 5" xfId="357"/>
    <cellStyle name="Uitvoer 2 6" xfId="276"/>
    <cellStyle name="Valuta 2" xfId="217"/>
    <cellStyle name="Verklarende tekst 2" xfId="218"/>
    <cellStyle name="Waarschuwingstekst 2" xfId="219"/>
    <cellStyle name="Warning Text" xfId="220"/>
    <cellStyle name="Warning Text 2" xfId="221"/>
    <cellStyle name="WIt" xfId="222"/>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20REG2017/Projecten%20REG2017/Modellen/RNBs%20E/Model/Subbestand%20SO/20160826%20RNB-E%20-%20SO%20Bestand%20v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Versiebeheer"/>
      <sheetName val="Logboek importeren gegevens"/>
      <sheetName val="Categorie-indeling AD"/>
      <sheetName val="Import gegevens --&gt;"/>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refreshError="1"/>
      <sheetData sheetId="1" refreshError="1"/>
      <sheetData sheetId="2" refreshError="1"/>
      <sheetData sheetId="3">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row r="38">
          <cell r="B38" t="str">
            <v>A1</v>
          </cell>
        </row>
        <row r="39">
          <cell r="B39" t="str">
            <v>A2.1</v>
          </cell>
        </row>
        <row r="40">
          <cell r="B40" t="str">
            <v>A2.2</v>
          </cell>
        </row>
        <row r="41">
          <cell r="B41" t="str">
            <v>A3</v>
          </cell>
        </row>
        <row r="42">
          <cell r="B42" t="str">
            <v>A3, A5</v>
          </cell>
        </row>
        <row r="43">
          <cell r="B43" t="str">
            <v>A4, A5</v>
          </cell>
        </row>
        <row r="44">
          <cell r="B44" t="str">
            <v>A6</v>
          </cell>
        </row>
        <row r="45">
          <cell r="B45" t="str">
            <v>&lt; leeg &gt;</v>
          </cell>
        </row>
        <row r="50">
          <cell r="B50" t="str">
            <v>A1 Meerlengte</v>
          </cell>
        </row>
        <row r="51">
          <cell r="B51" t="str">
            <v>A2.1 Meerlengte</v>
          </cell>
        </row>
        <row r="52">
          <cell r="B52" t="str">
            <v>A2.2 Meerlengte</v>
          </cell>
        </row>
        <row r="53">
          <cell r="B53" t="str">
            <v>A3 Meerlengte</v>
          </cell>
        </row>
        <row r="54">
          <cell r="B54" t="str">
            <v>A3, A5 Meerlengte</v>
          </cell>
        </row>
        <row r="55">
          <cell r="B55" t="str">
            <v>A4, A5 Meerlengte</v>
          </cell>
        </row>
        <row r="56">
          <cell r="B56" t="str">
            <v>A6 Meerlengte</v>
          </cell>
        </row>
        <row r="57">
          <cell r="B57" t="str">
            <v>&lt; leeg &gt;</v>
          </cell>
        </row>
      </sheetData>
      <sheetData sheetId="4" refreshError="1"/>
      <sheetData sheetId="5" refreshError="1"/>
      <sheetData sheetId="6" refreshError="1"/>
      <sheetData sheetId="7" refreshError="1"/>
      <sheetData sheetId="8" refreshError="1"/>
      <sheetData sheetId="9" refreshError="1"/>
      <sheetData sheetId="10">
        <row r="98">
          <cell r="H98">
            <v>9512</v>
          </cell>
        </row>
        <row r="99">
          <cell r="H99">
            <v>41058</v>
          </cell>
        </row>
        <row r="135">
          <cell r="H135">
            <v>50410.692307692305</v>
          </cell>
        </row>
        <row r="136">
          <cell r="H136">
            <v>937.53846153846155</v>
          </cell>
        </row>
        <row r="137">
          <cell r="H137">
            <v>359.23076923076923</v>
          </cell>
        </row>
        <row r="138">
          <cell r="H138">
            <v>302.15384615384613</v>
          </cell>
        </row>
        <row r="139">
          <cell r="H139">
            <v>284.61538461538464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0"/>
  <sheetViews>
    <sheetView showGridLines="0" zoomScale="85" zoomScaleNormal="85" zoomScaleSheetLayoutView="40" workbookViewId="0"/>
  </sheetViews>
  <sheetFormatPr defaultRowHeight="12.75"/>
  <cols>
    <col min="1" max="1" width="6.42578125" style="238" customWidth="1"/>
    <col min="2" max="17" width="10.85546875" style="238" customWidth="1"/>
    <col min="18" max="16384" width="9.140625" style="238"/>
  </cols>
  <sheetData>
    <row r="2" spans="1:22">
      <c r="B2" s="238" t="s">
        <v>0</v>
      </c>
    </row>
    <row r="3" spans="1:22">
      <c r="B3" s="238" t="s">
        <v>172</v>
      </c>
    </row>
    <row r="7" spans="1:22" s="248" customFormat="1" ht="18" customHeight="1">
      <c r="B7" s="249" t="s">
        <v>172</v>
      </c>
      <c r="C7" s="249"/>
      <c r="D7" s="249"/>
      <c r="E7" s="249"/>
    </row>
    <row r="8" spans="1:22" s="240" customFormat="1"/>
    <row r="9" spans="1:22" s="240" customFormat="1"/>
    <row r="10" spans="1:22" s="6" customFormat="1">
      <c r="B10" s="5" t="s">
        <v>167</v>
      </c>
    </row>
    <row r="11" spans="1:22" s="240" customFormat="1"/>
    <row r="12" spans="1:22">
      <c r="B12" s="238" t="s">
        <v>173</v>
      </c>
    </row>
    <row r="13" spans="1:22">
      <c r="B13" s="238" t="s">
        <v>162</v>
      </c>
    </row>
    <row r="14" spans="1:22">
      <c r="B14" s="238" t="s">
        <v>163</v>
      </c>
    </row>
    <row r="15" spans="1:22">
      <c r="B15" s="238" t="s">
        <v>164</v>
      </c>
    </row>
    <row r="16" spans="1:22" s="240" customFormat="1">
      <c r="A16" s="238"/>
      <c r="B16" s="238" t="s">
        <v>165</v>
      </c>
      <c r="C16" s="238"/>
      <c r="D16" s="238"/>
      <c r="E16" s="238"/>
      <c r="F16" s="238"/>
      <c r="G16" s="238"/>
      <c r="H16" s="238"/>
      <c r="I16" s="238"/>
      <c r="J16" s="238"/>
      <c r="K16" s="238"/>
      <c r="L16" s="238"/>
      <c r="M16" s="238"/>
      <c r="N16" s="238"/>
      <c r="O16" s="238"/>
      <c r="P16" s="238"/>
      <c r="Q16" s="238"/>
      <c r="R16" s="238"/>
      <c r="S16" s="238"/>
      <c r="T16" s="238"/>
      <c r="U16" s="238"/>
      <c r="V16" s="238"/>
    </row>
    <row r="17" spans="1:22" s="240" customFormat="1">
      <c r="A17" s="238"/>
      <c r="B17" s="238"/>
      <c r="C17" s="238"/>
      <c r="D17" s="238"/>
      <c r="E17" s="238"/>
      <c r="F17" s="238"/>
      <c r="G17" s="238"/>
      <c r="H17" s="238"/>
      <c r="I17" s="238"/>
      <c r="J17" s="238"/>
      <c r="K17" s="238"/>
      <c r="L17" s="238"/>
      <c r="M17" s="238"/>
      <c r="N17" s="238"/>
      <c r="O17" s="238"/>
      <c r="P17" s="238"/>
      <c r="Q17" s="238"/>
      <c r="R17" s="238"/>
      <c r="S17" s="238"/>
      <c r="T17" s="238"/>
      <c r="U17" s="238"/>
      <c r="V17" s="238"/>
    </row>
    <row r="18" spans="1:22" s="240" customFormat="1">
      <c r="A18" s="238"/>
      <c r="B18" s="238" t="s">
        <v>166</v>
      </c>
      <c r="C18" s="238"/>
      <c r="D18" s="238"/>
      <c r="E18" s="238"/>
      <c r="F18" s="238"/>
      <c r="G18" s="238"/>
      <c r="H18" s="238"/>
      <c r="I18" s="238"/>
      <c r="J18" s="238"/>
      <c r="K18" s="238"/>
      <c r="L18" s="238"/>
      <c r="M18" s="238"/>
      <c r="N18" s="238"/>
      <c r="O18" s="238"/>
      <c r="P18" s="238"/>
      <c r="Q18" s="238"/>
      <c r="R18" s="238"/>
      <c r="S18" s="238"/>
      <c r="T18" s="238"/>
      <c r="U18" s="238"/>
      <c r="V18" s="238"/>
    </row>
    <row r="19" spans="1:22" s="240" customFormat="1">
      <c r="A19" s="238"/>
      <c r="B19" s="238"/>
      <c r="C19" s="238"/>
      <c r="D19" s="238"/>
      <c r="E19" s="238"/>
      <c r="F19" s="238"/>
      <c r="G19" s="238"/>
      <c r="H19" s="238"/>
      <c r="I19" s="238"/>
      <c r="J19" s="238"/>
      <c r="K19" s="238"/>
      <c r="L19" s="238"/>
      <c r="M19" s="238"/>
      <c r="N19" s="238"/>
      <c r="O19" s="238"/>
      <c r="P19" s="238"/>
      <c r="Q19" s="238"/>
      <c r="R19" s="238"/>
      <c r="S19" s="238"/>
      <c r="T19" s="238"/>
      <c r="U19" s="238"/>
      <c r="V19" s="238"/>
    </row>
    <row r="20" spans="1:22" s="240" customFormat="1">
      <c r="A20" s="238"/>
      <c r="B20" s="239"/>
      <c r="C20" s="238"/>
      <c r="D20" s="238"/>
      <c r="E20" s="238"/>
      <c r="F20" s="238"/>
      <c r="G20" s="238"/>
      <c r="H20" s="238"/>
      <c r="I20" s="238"/>
      <c r="J20" s="238"/>
      <c r="K20" s="238"/>
      <c r="L20" s="238"/>
      <c r="M20" s="238"/>
      <c r="N20" s="238"/>
      <c r="O20" s="238"/>
      <c r="P20" s="238"/>
      <c r="Q20" s="238"/>
      <c r="R20" s="238"/>
      <c r="S20" s="238"/>
      <c r="T20" s="238"/>
      <c r="U20" s="238"/>
      <c r="V20" s="238"/>
    </row>
    <row r="21" spans="1:22" s="240" customFormat="1">
      <c r="A21" s="238"/>
      <c r="B21" s="238"/>
      <c r="C21" s="238"/>
      <c r="D21" s="238"/>
      <c r="E21" s="238"/>
      <c r="F21" s="238"/>
      <c r="G21" s="238"/>
      <c r="H21" s="238"/>
      <c r="I21" s="238"/>
      <c r="J21" s="238"/>
      <c r="K21" s="238"/>
      <c r="L21" s="238"/>
      <c r="M21" s="238"/>
      <c r="N21" s="238"/>
      <c r="O21" s="238"/>
      <c r="P21" s="238"/>
      <c r="Q21" s="238"/>
      <c r="R21" s="238"/>
      <c r="S21" s="238"/>
      <c r="T21" s="238"/>
      <c r="U21" s="238"/>
      <c r="V21" s="238"/>
    </row>
    <row r="22" spans="1:22" s="240" customFormat="1">
      <c r="A22" s="238"/>
      <c r="B22" s="238"/>
      <c r="C22" s="238"/>
      <c r="D22" s="238"/>
      <c r="E22" s="238"/>
      <c r="F22" s="238"/>
      <c r="G22" s="238"/>
      <c r="H22" s="238"/>
      <c r="I22" s="238"/>
      <c r="J22" s="238"/>
      <c r="K22" s="238"/>
      <c r="L22" s="238"/>
      <c r="M22" s="238"/>
      <c r="N22" s="238"/>
      <c r="O22" s="238"/>
      <c r="P22" s="238"/>
      <c r="Q22" s="238"/>
      <c r="R22" s="238"/>
      <c r="S22" s="238"/>
      <c r="T22" s="238"/>
      <c r="U22" s="238"/>
      <c r="V22" s="238"/>
    </row>
    <row r="23" spans="1:22" s="247" customFormat="1">
      <c r="B23" s="247" t="s">
        <v>1</v>
      </c>
    </row>
    <row r="24" spans="1:22" s="240" customFormat="1"/>
    <row r="25" spans="1:22" s="240" customFormat="1">
      <c r="B25" s="241"/>
      <c r="C25" s="240" t="s">
        <v>2</v>
      </c>
    </row>
    <row r="26" spans="1:22" s="240" customFormat="1">
      <c r="B26" s="242"/>
      <c r="C26" s="240" t="s">
        <v>3</v>
      </c>
    </row>
    <row r="27" spans="1:22" s="240" customFormat="1">
      <c r="B27" s="243"/>
      <c r="C27" s="240" t="s">
        <v>4</v>
      </c>
    </row>
    <row r="28" spans="1:22" s="240" customFormat="1">
      <c r="B28" s="244"/>
      <c r="C28" s="240" t="s">
        <v>5</v>
      </c>
    </row>
    <row r="29" spans="1:22" s="240" customFormat="1">
      <c r="B29" s="245"/>
      <c r="C29" s="240" t="s">
        <v>6</v>
      </c>
    </row>
    <row r="30" spans="1:22">
      <c r="B30" s="246"/>
      <c r="C30" s="238" t="s">
        <v>144</v>
      </c>
    </row>
  </sheetData>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6"/>
  <sheetViews>
    <sheetView showGridLines="0" tabSelected="1" zoomScale="85" zoomScaleNormal="85" workbookViewId="0"/>
  </sheetViews>
  <sheetFormatPr defaultRowHeight="12.75"/>
  <cols>
    <col min="2" max="2" width="18.140625" customWidth="1"/>
    <col min="3" max="3" width="18" customWidth="1"/>
  </cols>
  <sheetData>
    <row r="3" spans="2:16" s="4" customFormat="1" ht="18" customHeight="1">
      <c r="B3" s="3" t="s">
        <v>7</v>
      </c>
      <c r="C3" s="3"/>
      <c r="D3" s="3"/>
      <c r="E3" s="3"/>
    </row>
    <row r="6" spans="2:16" s="6" customFormat="1">
      <c r="B6" s="5" t="s">
        <v>174</v>
      </c>
    </row>
    <row r="8" spans="2:16" ht="15.75">
      <c r="B8" s="7" t="s">
        <v>8</v>
      </c>
      <c r="C8" s="282">
        <v>43004</v>
      </c>
    </row>
    <row r="12" spans="2:16">
      <c r="B12" s="8" t="s">
        <v>9</v>
      </c>
      <c r="C12" s="9" t="s">
        <v>263</v>
      </c>
      <c r="D12" s="9"/>
      <c r="E12" s="9"/>
      <c r="F12" s="9"/>
      <c r="G12" s="9"/>
      <c r="H12" s="9"/>
      <c r="I12" s="9"/>
      <c r="J12" s="9"/>
      <c r="K12" s="9"/>
      <c r="L12" s="9"/>
      <c r="M12" s="9"/>
      <c r="N12" s="9"/>
      <c r="O12" s="9"/>
      <c r="P12" s="10"/>
    </row>
    <row r="13" spans="2:16">
      <c r="B13" s="11" t="s">
        <v>10</v>
      </c>
      <c r="C13" s="12" t="s">
        <v>253</v>
      </c>
      <c r="D13" s="13"/>
      <c r="E13" s="13"/>
      <c r="F13" s="13"/>
      <c r="G13" s="13"/>
      <c r="H13" s="13"/>
      <c r="I13" s="14"/>
      <c r="J13" s="13"/>
      <c r="K13" s="13"/>
      <c r="L13" s="13"/>
      <c r="M13" s="13"/>
      <c r="N13" s="13"/>
      <c r="O13" s="14"/>
      <c r="P13" s="15"/>
    </row>
    <row r="14" spans="2:16">
      <c r="B14" s="11" t="s">
        <v>11</v>
      </c>
      <c r="C14" s="16" t="s">
        <v>254</v>
      </c>
      <c r="D14" s="17"/>
      <c r="E14" s="17"/>
      <c r="F14" s="17"/>
      <c r="G14" s="17"/>
      <c r="H14" s="17"/>
      <c r="I14" s="18"/>
      <c r="J14" s="17"/>
      <c r="K14" s="17"/>
      <c r="L14" s="17"/>
      <c r="M14" s="17"/>
      <c r="N14" s="17"/>
      <c r="O14" s="18"/>
      <c r="P14" s="19"/>
    </row>
    <row r="15" spans="2:16">
      <c r="B15" s="11" t="s">
        <v>12</v>
      </c>
      <c r="C15" s="16" t="s">
        <v>255</v>
      </c>
      <c r="D15" s="17"/>
      <c r="E15" s="17"/>
      <c r="F15" s="17"/>
      <c r="G15" s="17"/>
      <c r="H15" s="17"/>
      <c r="I15" s="18"/>
      <c r="J15" s="17"/>
      <c r="K15" s="17"/>
      <c r="L15" s="17"/>
      <c r="M15" s="17"/>
      <c r="N15" s="17"/>
      <c r="O15" s="18"/>
      <c r="P15" s="19"/>
    </row>
    <row r="16" spans="2:16">
      <c r="B16" s="11" t="s">
        <v>13</v>
      </c>
      <c r="C16" s="16" t="s">
        <v>256</v>
      </c>
      <c r="D16" s="17"/>
      <c r="E16" s="17"/>
      <c r="F16" s="17"/>
      <c r="G16" s="17"/>
      <c r="H16" s="17"/>
      <c r="I16" s="18"/>
      <c r="J16" s="17"/>
      <c r="K16" s="17"/>
      <c r="L16" s="17"/>
      <c r="M16" s="17"/>
      <c r="N16" s="17"/>
      <c r="O16" s="18"/>
      <c r="P16" s="19"/>
    </row>
    <row r="17" spans="2:16">
      <c r="B17" s="11" t="s">
        <v>14</v>
      </c>
      <c r="C17" s="305"/>
      <c r="D17" s="17"/>
      <c r="E17" s="17"/>
      <c r="F17" s="17"/>
      <c r="G17" s="17"/>
      <c r="H17" s="17"/>
      <c r="I17" s="18"/>
      <c r="J17" s="17"/>
      <c r="K17" s="17"/>
      <c r="L17" s="17"/>
      <c r="M17" s="17"/>
      <c r="N17" s="17"/>
      <c r="O17" s="18"/>
      <c r="P17" s="19"/>
    </row>
    <row r="18" spans="2:16">
      <c r="B18" s="11" t="s">
        <v>15</v>
      </c>
      <c r="C18" s="305"/>
      <c r="D18" s="17"/>
      <c r="E18" s="17"/>
      <c r="F18" s="17"/>
      <c r="G18" s="17"/>
      <c r="H18" s="17"/>
      <c r="I18" s="18"/>
      <c r="J18" s="17"/>
      <c r="K18" s="17"/>
      <c r="L18" s="17"/>
      <c r="M18" s="17"/>
      <c r="N18" s="17"/>
      <c r="O18" s="18"/>
      <c r="P18" s="19"/>
    </row>
    <row r="19" spans="2:16">
      <c r="B19" s="20" t="s">
        <v>16</v>
      </c>
      <c r="C19" s="306"/>
      <c r="D19" s="21"/>
      <c r="E19" s="21"/>
      <c r="F19" s="21"/>
      <c r="G19" s="21"/>
      <c r="H19" s="21"/>
      <c r="I19" s="22"/>
      <c r="J19" s="21"/>
      <c r="K19" s="21"/>
      <c r="L19" s="21"/>
      <c r="M19" s="21"/>
      <c r="N19" s="21"/>
      <c r="O19" s="22"/>
      <c r="P19" s="23"/>
    </row>
    <row r="26" spans="2:16">
      <c r="B26" s="24" t="s">
        <v>14</v>
      </c>
      <c r="C26" s="24" t="s">
        <v>15</v>
      </c>
      <c r="D26" s="24"/>
      <c r="E26" s="24"/>
    </row>
    <row r="27" spans="2:16">
      <c r="B27" s="307"/>
      <c r="C27" s="307"/>
      <c r="D27" s="24"/>
      <c r="E27" s="24"/>
    </row>
    <row r="28" spans="2:16">
      <c r="B28" s="25"/>
      <c r="C28" s="25"/>
      <c r="D28" s="24"/>
      <c r="E28" s="24"/>
    </row>
    <row r="29" spans="2:16">
      <c r="B29" s="24"/>
      <c r="C29" s="24"/>
      <c r="D29" s="24"/>
      <c r="E29" s="24"/>
    </row>
    <row r="30" spans="2:16">
      <c r="B30" s="24" t="s">
        <v>17</v>
      </c>
      <c r="C30" s="24"/>
      <c r="D30" s="24"/>
      <c r="E30" s="24"/>
    </row>
    <row r="31" spans="2:16">
      <c r="B31" s="24" t="s">
        <v>18</v>
      </c>
      <c r="C31" s="24"/>
      <c r="D31" s="24"/>
      <c r="E31" s="24"/>
    </row>
    <row r="32" spans="2:16">
      <c r="B32" s="24" t="s">
        <v>19</v>
      </c>
      <c r="C32" s="24"/>
      <c r="D32" s="24"/>
      <c r="E32" s="24"/>
    </row>
    <row r="33" spans="2:5">
      <c r="B33" s="24" t="s">
        <v>20</v>
      </c>
      <c r="C33" s="24"/>
      <c r="D33" s="24"/>
      <c r="E33" s="24"/>
    </row>
    <row r="34" spans="2:5">
      <c r="B34" s="24" t="s">
        <v>21</v>
      </c>
      <c r="C34" s="24"/>
      <c r="D34" s="24"/>
      <c r="E34" s="24"/>
    </row>
    <row r="35" spans="2:5">
      <c r="B35" s="24" t="s">
        <v>22</v>
      </c>
      <c r="C35" s="24"/>
      <c r="D35" s="24"/>
      <c r="E35" s="24"/>
    </row>
    <row r="36" spans="2:5">
      <c r="B36" s="26"/>
      <c r="C36" s="26"/>
      <c r="D36" s="26"/>
      <c r="E36" s="2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30"/>
  <sheetViews>
    <sheetView showGridLines="0" zoomScale="85" zoomScaleNormal="85" workbookViewId="0">
      <pane xSplit="4" ySplit="10" topLeftCell="E11" activePane="bottomRight" state="frozen"/>
      <selection pane="topRight"/>
      <selection pane="bottomLeft"/>
      <selection pane="bottomRight"/>
    </sheetView>
  </sheetViews>
  <sheetFormatPr defaultRowHeight="12.75"/>
  <cols>
    <col min="1" max="1" width="2.7109375" style="28" customWidth="1"/>
    <col min="2" max="2" width="63.5703125" style="28" customWidth="1"/>
    <col min="3" max="5" width="3" style="28" customWidth="1"/>
    <col min="6" max="6" width="1.140625" style="28" customWidth="1"/>
    <col min="7" max="7" width="23.5703125" style="28" customWidth="1"/>
    <col min="8" max="8" width="23" style="28" customWidth="1"/>
    <col min="9" max="9" width="2.5703125" style="28" customWidth="1"/>
    <col min="10" max="10" width="20.85546875" style="28" customWidth="1"/>
    <col min="11" max="11" width="8.140625" style="28" customWidth="1"/>
    <col min="12" max="12" width="18.140625" style="28" customWidth="1"/>
    <col min="13" max="13" width="3.5703125" style="28" customWidth="1"/>
    <col min="14" max="14" width="17.42578125" style="28" customWidth="1"/>
    <col min="15" max="15" width="2.7109375" style="28" customWidth="1"/>
    <col min="16" max="16" width="18.5703125" style="28" customWidth="1"/>
    <col min="17" max="17" width="2.7109375" style="28" customWidth="1"/>
    <col min="18" max="18" width="9.140625" style="28" customWidth="1"/>
    <col min="19" max="19" width="9.140625" style="290"/>
    <col min="20" max="16384" width="9.140625" style="28"/>
  </cols>
  <sheetData>
    <row r="2" spans="2:19" ht="15">
      <c r="B2" s="27"/>
      <c r="C2" s="27"/>
      <c r="D2" s="27"/>
      <c r="E2" s="27"/>
    </row>
    <row r="3" spans="2:19" s="30" customFormat="1" ht="18" customHeight="1">
      <c r="B3" s="29" t="str">
        <f>"Tarievenvoorstel 2018  "&amp;Contactgegevens!C13&amp;""</f>
        <v xml:space="preserve">Tarievenvoorstel 2018  Westland Infra Netbeheer B.V. </v>
      </c>
      <c r="C3" s="29"/>
      <c r="D3" s="29"/>
      <c r="E3" s="29"/>
      <c r="I3" s="204"/>
      <c r="N3" s="204"/>
      <c r="O3" s="204"/>
      <c r="S3" s="291"/>
    </row>
    <row r="6" spans="2:19">
      <c r="C6" s="31"/>
    </row>
    <row r="7" spans="2:19">
      <c r="B7" s="31"/>
      <c r="C7" s="31"/>
    </row>
    <row r="10" spans="2:19" s="32" customFormat="1">
      <c r="B10" s="32" t="s">
        <v>23</v>
      </c>
      <c r="I10" s="205"/>
      <c r="J10" s="32" t="s">
        <v>25</v>
      </c>
      <c r="L10" s="32" t="s">
        <v>26</v>
      </c>
      <c r="N10" s="205" t="s">
        <v>24</v>
      </c>
      <c r="O10" s="205"/>
      <c r="P10" s="32" t="s">
        <v>27</v>
      </c>
      <c r="S10" s="292"/>
    </row>
    <row r="13" spans="2:19" s="32" customFormat="1">
      <c r="B13" s="32" t="s">
        <v>28</v>
      </c>
      <c r="I13" s="205"/>
      <c r="J13" s="32" t="s">
        <v>25</v>
      </c>
      <c r="L13" s="32" t="s">
        <v>26</v>
      </c>
      <c r="N13" s="205" t="s">
        <v>24</v>
      </c>
      <c r="O13" s="205"/>
      <c r="P13" s="32" t="s">
        <v>27</v>
      </c>
      <c r="R13" s="223" t="s">
        <v>157</v>
      </c>
      <c r="S13" s="292"/>
    </row>
    <row r="15" spans="2:19">
      <c r="B15" s="33" t="s">
        <v>29</v>
      </c>
      <c r="F15" s="34"/>
    </row>
    <row r="16" spans="2:19">
      <c r="B16" s="35"/>
      <c r="J16" s="34"/>
      <c r="K16" s="34"/>
      <c r="L16" s="34"/>
    </row>
    <row r="17" spans="2:18">
      <c r="B17" s="36" t="s">
        <v>30</v>
      </c>
      <c r="J17" s="34"/>
      <c r="K17" s="34"/>
      <c r="L17" s="34"/>
    </row>
    <row r="18" spans="2:18">
      <c r="B18" s="28" t="s">
        <v>31</v>
      </c>
      <c r="J18" s="250">
        <v>0</v>
      </c>
      <c r="K18" s="34"/>
      <c r="L18" s="2"/>
      <c r="N18" s="28" t="s">
        <v>147</v>
      </c>
      <c r="R18" s="28" t="s">
        <v>158</v>
      </c>
    </row>
    <row r="19" spans="2:18">
      <c r="B19" s="28" t="s">
        <v>32</v>
      </c>
      <c r="J19" s="251">
        <v>0</v>
      </c>
      <c r="K19" s="34"/>
      <c r="L19" s="2"/>
      <c r="N19" s="28" t="s">
        <v>152</v>
      </c>
      <c r="R19" s="28" t="s">
        <v>159</v>
      </c>
    </row>
    <row r="20" spans="2:18">
      <c r="B20" s="28" t="s">
        <v>33</v>
      </c>
      <c r="J20" s="252">
        <v>0</v>
      </c>
      <c r="K20" s="34"/>
      <c r="L20" s="2"/>
      <c r="N20" s="28" t="s">
        <v>148</v>
      </c>
      <c r="R20" s="28" t="s">
        <v>159</v>
      </c>
    </row>
    <row r="21" spans="2:18">
      <c r="J21" s="253"/>
      <c r="K21" s="34"/>
      <c r="L21" s="34"/>
    </row>
    <row r="22" spans="2:18">
      <c r="B22" s="35" t="s">
        <v>34</v>
      </c>
      <c r="J22" s="253"/>
      <c r="K22" s="34"/>
      <c r="L22" s="34"/>
    </row>
    <row r="23" spans="2:18">
      <c r="B23" s="28" t="s">
        <v>31</v>
      </c>
      <c r="J23" s="250">
        <v>0</v>
      </c>
      <c r="K23" s="34"/>
      <c r="L23" s="2"/>
      <c r="N23" s="28" t="s">
        <v>147</v>
      </c>
      <c r="R23" s="28" t="s">
        <v>158</v>
      </c>
    </row>
    <row r="24" spans="2:18">
      <c r="B24" s="28" t="s">
        <v>32</v>
      </c>
      <c r="J24" s="251">
        <v>0</v>
      </c>
      <c r="K24" s="34"/>
      <c r="L24" s="2"/>
      <c r="N24" s="28" t="s">
        <v>152</v>
      </c>
      <c r="R24" s="28" t="s">
        <v>159</v>
      </c>
    </row>
    <row r="25" spans="2:18">
      <c r="B25" s="28" t="s">
        <v>35</v>
      </c>
      <c r="J25" s="252">
        <v>0</v>
      </c>
      <c r="K25" s="34"/>
      <c r="L25" s="2"/>
      <c r="N25" s="28" t="s">
        <v>151</v>
      </c>
      <c r="R25" s="28" t="s">
        <v>159</v>
      </c>
    </row>
    <row r="26" spans="2:18">
      <c r="J26" s="253"/>
      <c r="K26" s="34"/>
      <c r="L26" s="34"/>
    </row>
    <row r="27" spans="2:18">
      <c r="B27" s="35" t="s">
        <v>36</v>
      </c>
      <c r="J27" s="253"/>
      <c r="K27" s="34"/>
      <c r="L27" s="34"/>
    </row>
    <row r="28" spans="2:18">
      <c r="B28" s="28" t="s">
        <v>31</v>
      </c>
      <c r="J28" s="250">
        <v>0</v>
      </c>
      <c r="K28" s="34"/>
      <c r="L28" s="2"/>
      <c r="N28" s="28" t="s">
        <v>147</v>
      </c>
      <c r="R28" s="28" t="s">
        <v>158</v>
      </c>
    </row>
    <row r="29" spans="2:18">
      <c r="B29" s="28" t="s">
        <v>32</v>
      </c>
      <c r="J29" s="251">
        <v>0</v>
      </c>
      <c r="K29" s="34"/>
      <c r="L29" s="2"/>
      <c r="N29" s="28" t="s">
        <v>152</v>
      </c>
      <c r="R29" s="28" t="s">
        <v>159</v>
      </c>
    </row>
    <row r="30" spans="2:18">
      <c r="B30" s="28" t="s">
        <v>33</v>
      </c>
      <c r="J30" s="252">
        <v>0</v>
      </c>
      <c r="K30" s="34"/>
      <c r="L30" s="2"/>
      <c r="N30" s="28" t="s">
        <v>148</v>
      </c>
      <c r="R30" s="28" t="s">
        <v>159</v>
      </c>
    </row>
    <row r="31" spans="2:18">
      <c r="J31" s="253"/>
      <c r="K31" s="34"/>
      <c r="L31" s="34"/>
    </row>
    <row r="32" spans="2:18">
      <c r="B32" s="35" t="s">
        <v>37</v>
      </c>
      <c r="J32" s="253"/>
      <c r="K32" s="34"/>
      <c r="L32" s="34"/>
    </row>
    <row r="33" spans="2:18">
      <c r="B33" s="28" t="s">
        <v>31</v>
      </c>
      <c r="J33" s="250">
        <v>0</v>
      </c>
      <c r="K33" s="34"/>
      <c r="L33" s="2"/>
      <c r="N33" s="28" t="s">
        <v>147</v>
      </c>
      <c r="R33" s="28" t="s">
        <v>158</v>
      </c>
    </row>
    <row r="34" spans="2:18">
      <c r="B34" s="28" t="s">
        <v>32</v>
      </c>
      <c r="J34" s="251">
        <v>0</v>
      </c>
      <c r="K34" s="34"/>
      <c r="L34" s="2"/>
      <c r="N34" s="28" t="s">
        <v>152</v>
      </c>
      <c r="R34" s="28" t="s">
        <v>159</v>
      </c>
    </row>
    <row r="35" spans="2:18">
      <c r="B35" s="28" t="s">
        <v>35</v>
      </c>
      <c r="J35" s="252">
        <v>0</v>
      </c>
      <c r="K35" s="34"/>
      <c r="L35" s="2"/>
      <c r="N35" s="28" t="s">
        <v>151</v>
      </c>
      <c r="R35" s="28" t="s">
        <v>159</v>
      </c>
    </row>
    <row r="36" spans="2:18">
      <c r="J36" s="253"/>
      <c r="K36" s="34"/>
      <c r="L36" s="34"/>
    </row>
    <row r="37" spans="2:18">
      <c r="B37" s="35" t="s">
        <v>38</v>
      </c>
      <c r="J37" s="253"/>
      <c r="K37" s="34"/>
      <c r="L37" s="34"/>
    </row>
    <row r="38" spans="2:18">
      <c r="B38" s="28" t="s">
        <v>31</v>
      </c>
      <c r="J38" s="250">
        <v>3</v>
      </c>
      <c r="K38" s="34"/>
      <c r="L38" s="285">
        <v>2760</v>
      </c>
      <c r="N38" s="28" t="s">
        <v>147</v>
      </c>
      <c r="R38" s="28" t="s">
        <v>158</v>
      </c>
    </row>
    <row r="39" spans="2:18">
      <c r="B39" s="28" t="s">
        <v>32</v>
      </c>
      <c r="J39" s="251">
        <v>29550.930613929231</v>
      </c>
      <c r="K39" s="34"/>
      <c r="L39" s="2">
        <v>18.14</v>
      </c>
      <c r="N39" s="28" t="s">
        <v>152</v>
      </c>
      <c r="R39" s="28" t="s">
        <v>159</v>
      </c>
    </row>
    <row r="40" spans="2:18">
      <c r="B40" s="28" t="s">
        <v>33</v>
      </c>
      <c r="J40" s="252">
        <v>285252.32811080833</v>
      </c>
      <c r="K40" s="34"/>
      <c r="L40" s="2">
        <v>1.88</v>
      </c>
      <c r="N40" s="28" t="s">
        <v>148</v>
      </c>
      <c r="R40" s="28" t="s">
        <v>159</v>
      </c>
    </row>
    <row r="41" spans="2:18">
      <c r="J41" s="253"/>
      <c r="K41" s="34"/>
      <c r="L41" s="34"/>
    </row>
    <row r="42" spans="2:18">
      <c r="B42" s="35" t="s">
        <v>39</v>
      </c>
      <c r="J42" s="254"/>
      <c r="K42" s="34"/>
    </row>
    <row r="43" spans="2:18">
      <c r="B43" s="28" t="s">
        <v>31</v>
      </c>
      <c r="J43" s="250">
        <v>0</v>
      </c>
      <c r="K43" s="34"/>
      <c r="L43" s="2"/>
      <c r="N43" s="28" t="s">
        <v>147</v>
      </c>
      <c r="R43" s="28" t="s">
        <v>158</v>
      </c>
    </row>
    <row r="44" spans="2:18">
      <c r="B44" s="28" t="s">
        <v>32</v>
      </c>
      <c r="J44" s="251">
        <v>0</v>
      </c>
      <c r="K44" s="34"/>
      <c r="L44" s="2"/>
      <c r="N44" s="28" t="s">
        <v>152</v>
      </c>
      <c r="R44" s="28" t="s">
        <v>159</v>
      </c>
    </row>
    <row r="45" spans="2:18">
      <c r="B45" s="28" t="s">
        <v>35</v>
      </c>
      <c r="J45" s="252">
        <v>0</v>
      </c>
      <c r="K45" s="34"/>
      <c r="L45" s="2"/>
      <c r="N45" s="28" t="s">
        <v>151</v>
      </c>
      <c r="R45" s="28" t="s">
        <v>159</v>
      </c>
    </row>
    <row r="46" spans="2:18">
      <c r="J46" s="253"/>
      <c r="K46" s="34"/>
      <c r="L46" s="34"/>
    </row>
    <row r="47" spans="2:18">
      <c r="J47" s="253"/>
      <c r="K47" s="34"/>
      <c r="L47" s="34"/>
    </row>
    <row r="48" spans="2:18">
      <c r="B48" s="33" t="s">
        <v>40</v>
      </c>
      <c r="J48" s="253"/>
      <c r="K48" s="34"/>
      <c r="L48" s="34"/>
    </row>
    <row r="49" spans="2:18">
      <c r="J49" s="253"/>
      <c r="K49" s="34"/>
      <c r="L49" s="34"/>
    </row>
    <row r="50" spans="2:18">
      <c r="B50" s="35" t="s">
        <v>41</v>
      </c>
      <c r="J50" s="253"/>
      <c r="K50" s="34"/>
      <c r="L50" s="34"/>
    </row>
    <row r="51" spans="2:18">
      <c r="B51" s="28" t="s">
        <v>31</v>
      </c>
      <c r="J51" s="250">
        <v>0</v>
      </c>
      <c r="K51" s="34"/>
      <c r="L51" s="2"/>
      <c r="N51" s="28" t="s">
        <v>147</v>
      </c>
      <c r="R51" s="28" t="s">
        <v>158</v>
      </c>
    </row>
    <row r="52" spans="2:18">
      <c r="B52" s="28" t="s">
        <v>42</v>
      </c>
      <c r="J52" s="251">
        <v>0</v>
      </c>
      <c r="K52" s="34"/>
      <c r="L52" s="2"/>
      <c r="N52" s="28" t="s">
        <v>152</v>
      </c>
      <c r="R52" s="28" t="s">
        <v>159</v>
      </c>
    </row>
    <row r="53" spans="2:18">
      <c r="B53" s="28" t="s">
        <v>33</v>
      </c>
      <c r="J53" s="251">
        <v>0</v>
      </c>
      <c r="K53" s="34"/>
      <c r="L53" s="2"/>
      <c r="N53" s="28" t="s">
        <v>148</v>
      </c>
      <c r="R53" s="28" t="s">
        <v>159</v>
      </c>
    </row>
    <row r="54" spans="2:18">
      <c r="B54" s="28" t="s">
        <v>43</v>
      </c>
      <c r="J54" s="252">
        <v>0</v>
      </c>
      <c r="K54" s="34"/>
      <c r="L54" s="2"/>
      <c r="N54" s="28" t="s">
        <v>153</v>
      </c>
      <c r="R54" s="28" t="s">
        <v>159</v>
      </c>
    </row>
    <row r="55" spans="2:18">
      <c r="J55" s="253"/>
      <c r="K55" s="34"/>
      <c r="L55" s="34"/>
    </row>
    <row r="56" spans="2:18">
      <c r="B56" s="35" t="s">
        <v>44</v>
      </c>
      <c r="J56" s="253"/>
      <c r="K56" s="34"/>
      <c r="L56" s="34"/>
    </row>
    <row r="57" spans="2:18">
      <c r="B57" s="28" t="s">
        <v>31</v>
      </c>
      <c r="J57" s="250">
        <v>0</v>
      </c>
      <c r="K57" s="34"/>
      <c r="L57" s="2"/>
      <c r="N57" s="28" t="s">
        <v>147</v>
      </c>
      <c r="R57" s="28" t="s">
        <v>158</v>
      </c>
    </row>
    <row r="58" spans="2:18">
      <c r="B58" s="28" t="s">
        <v>42</v>
      </c>
      <c r="J58" s="251">
        <v>0</v>
      </c>
      <c r="K58" s="34"/>
      <c r="L58" s="2"/>
      <c r="N58" s="28" t="s">
        <v>152</v>
      </c>
      <c r="R58" s="28" t="s">
        <v>159</v>
      </c>
    </row>
    <row r="59" spans="2:18">
      <c r="B59" s="28" t="s">
        <v>33</v>
      </c>
      <c r="J59" s="251">
        <v>0</v>
      </c>
      <c r="K59" s="34"/>
      <c r="L59" s="2"/>
      <c r="N59" s="28" t="s">
        <v>148</v>
      </c>
      <c r="R59" s="28" t="s">
        <v>159</v>
      </c>
    </row>
    <row r="60" spans="2:18">
      <c r="B60" s="28" t="s">
        <v>43</v>
      </c>
      <c r="J60" s="252">
        <v>0</v>
      </c>
      <c r="K60" s="34"/>
      <c r="L60" s="2"/>
      <c r="N60" s="28" t="s">
        <v>153</v>
      </c>
      <c r="R60" s="28" t="s">
        <v>159</v>
      </c>
    </row>
    <row r="61" spans="2:18">
      <c r="J61" s="253"/>
      <c r="K61" s="34"/>
      <c r="L61" s="34"/>
    </row>
    <row r="62" spans="2:18">
      <c r="B62" s="35" t="s">
        <v>45</v>
      </c>
      <c r="J62" s="253"/>
      <c r="K62" s="34"/>
      <c r="L62" s="34"/>
    </row>
    <row r="63" spans="2:18">
      <c r="B63" s="28" t="s">
        <v>31</v>
      </c>
      <c r="J63" s="250">
        <v>297.63694633408926</v>
      </c>
      <c r="K63" s="34"/>
      <c r="L63" s="283">
        <v>441</v>
      </c>
      <c r="N63" s="28" t="s">
        <v>147</v>
      </c>
      <c r="R63" s="28" t="s">
        <v>158</v>
      </c>
    </row>
    <row r="64" spans="2:18">
      <c r="B64" s="28" t="s">
        <v>42</v>
      </c>
      <c r="J64" s="251">
        <v>266001.62988126115</v>
      </c>
      <c r="K64" s="34"/>
      <c r="L64" s="2">
        <v>11.91</v>
      </c>
      <c r="N64" s="28" t="s">
        <v>152</v>
      </c>
      <c r="R64" s="28" t="s">
        <v>159</v>
      </c>
    </row>
    <row r="65" spans="2:18">
      <c r="B65" s="28" t="s">
        <v>33</v>
      </c>
      <c r="J65" s="251">
        <v>2191972.1932938858</v>
      </c>
      <c r="K65" s="34"/>
      <c r="L65" s="2">
        <v>1.45</v>
      </c>
      <c r="N65" s="28" t="s">
        <v>148</v>
      </c>
      <c r="R65" s="28" t="s">
        <v>159</v>
      </c>
    </row>
    <row r="66" spans="2:18">
      <c r="B66" s="28" t="s">
        <v>43</v>
      </c>
      <c r="J66" s="252">
        <v>636385317.5438596</v>
      </c>
      <c r="K66" s="34"/>
      <c r="L66" s="2">
        <v>1.0200000000000001E-2</v>
      </c>
      <c r="N66" s="28" t="s">
        <v>153</v>
      </c>
      <c r="R66" s="28" t="s">
        <v>159</v>
      </c>
    </row>
    <row r="67" spans="2:18">
      <c r="J67" s="255"/>
      <c r="K67" s="34"/>
      <c r="L67" s="37"/>
    </row>
    <row r="68" spans="2:18">
      <c r="B68" s="35" t="s">
        <v>46</v>
      </c>
      <c r="J68" s="253"/>
      <c r="K68" s="34"/>
      <c r="L68" s="34"/>
    </row>
    <row r="69" spans="2:18">
      <c r="B69" s="28" t="s">
        <v>31</v>
      </c>
      <c r="J69" s="250">
        <v>849.31900982615264</v>
      </c>
      <c r="K69" s="34"/>
      <c r="L69" s="283">
        <v>441</v>
      </c>
      <c r="N69" s="28" t="s">
        <v>147</v>
      </c>
      <c r="R69" s="28" t="s">
        <v>158</v>
      </c>
    </row>
    <row r="70" spans="2:18">
      <c r="B70" s="28" t="s">
        <v>42</v>
      </c>
      <c r="J70" s="251">
        <v>172663.57171245257</v>
      </c>
      <c r="K70" s="34"/>
      <c r="L70" s="2">
        <v>23.62</v>
      </c>
      <c r="N70" s="28" t="s">
        <v>152</v>
      </c>
      <c r="R70" s="28" t="s">
        <v>159</v>
      </c>
    </row>
    <row r="71" spans="2:18">
      <c r="B71" s="28" t="s">
        <v>33</v>
      </c>
      <c r="J71" s="251">
        <v>1423240.5956607496</v>
      </c>
      <c r="K71" s="34"/>
      <c r="L71" s="2">
        <v>1.45</v>
      </c>
      <c r="N71" s="28" t="s">
        <v>148</v>
      </c>
      <c r="R71" s="28" t="s">
        <v>159</v>
      </c>
    </row>
    <row r="72" spans="2:18">
      <c r="B72" s="28" t="s">
        <v>43</v>
      </c>
      <c r="J72" s="252">
        <v>388288592.69005847</v>
      </c>
      <c r="K72" s="34"/>
      <c r="L72" s="2">
        <v>1.0200000000000001E-2</v>
      </c>
      <c r="N72" s="28" t="s">
        <v>153</v>
      </c>
      <c r="R72" s="28" t="s">
        <v>159</v>
      </c>
    </row>
    <row r="73" spans="2:18">
      <c r="J73" s="253"/>
      <c r="K73" s="34"/>
      <c r="L73" s="34"/>
    </row>
    <row r="74" spans="2:18">
      <c r="J74" s="253"/>
      <c r="K74" s="34"/>
      <c r="L74" s="34"/>
    </row>
    <row r="75" spans="2:18">
      <c r="B75" s="33" t="s">
        <v>47</v>
      </c>
      <c r="J75" s="253"/>
      <c r="K75" s="34"/>
      <c r="L75" s="34"/>
    </row>
    <row r="76" spans="2:18">
      <c r="J76" s="253"/>
      <c r="K76" s="34"/>
      <c r="L76" s="34"/>
    </row>
    <row r="77" spans="2:18">
      <c r="B77" s="35" t="s">
        <v>48</v>
      </c>
      <c r="J77" s="253"/>
      <c r="K77" s="34"/>
      <c r="L77" s="34"/>
    </row>
    <row r="78" spans="2:18">
      <c r="B78" s="28" t="s">
        <v>31</v>
      </c>
      <c r="J78" s="250">
        <v>191.00407407407405</v>
      </c>
      <c r="K78" s="34"/>
      <c r="L78" s="285">
        <v>18</v>
      </c>
      <c r="N78" s="28" t="s">
        <v>147</v>
      </c>
      <c r="R78" s="28" t="s">
        <v>158</v>
      </c>
    </row>
    <row r="79" spans="2:18">
      <c r="B79" s="28" t="s">
        <v>42</v>
      </c>
      <c r="J79" s="251">
        <v>5905.6852081293573</v>
      </c>
      <c r="K79" s="34"/>
      <c r="L79" s="285">
        <v>9.1</v>
      </c>
      <c r="N79" s="28" t="s">
        <v>152</v>
      </c>
      <c r="R79" s="28" t="s">
        <v>159</v>
      </c>
    </row>
    <row r="80" spans="2:18">
      <c r="B80" s="28" t="s">
        <v>49</v>
      </c>
      <c r="J80" s="251">
        <v>4557756.701737606</v>
      </c>
      <c r="K80" s="34"/>
      <c r="L80" s="2">
        <v>1.7600000000000001E-2</v>
      </c>
      <c r="N80" s="28" t="s">
        <v>153</v>
      </c>
      <c r="R80" s="28" t="s">
        <v>159</v>
      </c>
    </row>
    <row r="81" spans="2:18">
      <c r="B81" s="28" t="s">
        <v>43</v>
      </c>
      <c r="J81" s="252">
        <v>5919717.4141818583</v>
      </c>
      <c r="K81" s="34"/>
      <c r="L81" s="284">
        <v>3.3999999999999996E-2</v>
      </c>
      <c r="N81" s="28" t="s">
        <v>153</v>
      </c>
      <c r="R81" s="28" t="s">
        <v>159</v>
      </c>
    </row>
    <row r="82" spans="2:18">
      <c r="J82" s="253"/>
      <c r="K82" s="34"/>
      <c r="L82" s="34"/>
    </row>
    <row r="83" spans="2:18">
      <c r="B83" s="35" t="s">
        <v>50</v>
      </c>
      <c r="J83" s="253"/>
      <c r="K83" s="34"/>
      <c r="L83" s="34"/>
    </row>
    <row r="84" spans="2:18">
      <c r="B84" s="28" t="s">
        <v>51</v>
      </c>
      <c r="J84" s="250">
        <v>25863.127767575905</v>
      </c>
      <c r="K84" s="34"/>
      <c r="L84" s="285">
        <v>0.54</v>
      </c>
      <c r="N84" s="28" t="s">
        <v>147</v>
      </c>
      <c r="R84" s="28" t="s">
        <v>158</v>
      </c>
    </row>
    <row r="85" spans="2:18">
      <c r="B85" s="28" t="s">
        <v>52</v>
      </c>
      <c r="J85" s="252">
        <v>55460.854803002097</v>
      </c>
      <c r="K85" s="34"/>
      <c r="L85" s="285">
        <v>18</v>
      </c>
      <c r="N85" s="28" t="s">
        <v>147</v>
      </c>
      <c r="R85" s="28" t="s">
        <v>158</v>
      </c>
    </row>
    <row r="86" spans="2:18">
      <c r="J86" s="256"/>
      <c r="K86" s="34"/>
      <c r="L86" s="34"/>
    </row>
    <row r="87" spans="2:18">
      <c r="B87" s="35" t="s">
        <v>53</v>
      </c>
      <c r="J87" s="253"/>
      <c r="K87" s="34"/>
      <c r="L87" s="34"/>
      <c r="P87" s="232"/>
    </row>
    <row r="88" spans="2:18">
      <c r="B88" s="28" t="s">
        <v>54</v>
      </c>
      <c r="J88" s="250">
        <v>584.31170230583018</v>
      </c>
      <c r="K88" s="34"/>
      <c r="L88" s="287">
        <f t="shared" ref="L88:L92" si="0">$L$96*$P88</f>
        <v>1848.7249999999999</v>
      </c>
      <c r="N88" s="28" t="s">
        <v>147</v>
      </c>
      <c r="P88" s="2">
        <v>50</v>
      </c>
      <c r="R88" s="28" t="s">
        <v>159</v>
      </c>
    </row>
    <row r="89" spans="2:18">
      <c r="B89" s="28" t="s">
        <v>55</v>
      </c>
      <c r="J89" s="251">
        <v>580.24149187538376</v>
      </c>
      <c r="K89" s="34"/>
      <c r="L89" s="287">
        <f t="shared" si="0"/>
        <v>1478.98</v>
      </c>
      <c r="N89" s="28" t="s">
        <v>147</v>
      </c>
      <c r="P89" s="2">
        <v>40</v>
      </c>
      <c r="R89" s="28" t="s">
        <v>159</v>
      </c>
    </row>
    <row r="90" spans="2:18">
      <c r="B90" s="28" t="s">
        <v>56</v>
      </c>
      <c r="J90" s="251">
        <v>761.17429818352696</v>
      </c>
      <c r="K90" s="34"/>
      <c r="L90" s="287">
        <f t="shared" si="0"/>
        <v>1109.2349999999999</v>
      </c>
      <c r="N90" s="28" t="s">
        <v>147</v>
      </c>
      <c r="P90" s="2">
        <v>30</v>
      </c>
      <c r="R90" s="28" t="s">
        <v>159</v>
      </c>
    </row>
    <row r="91" spans="2:18">
      <c r="B91" s="28" t="s">
        <v>57</v>
      </c>
      <c r="J91" s="251">
        <v>1410.2287674145475</v>
      </c>
      <c r="K91" s="34"/>
      <c r="L91" s="287">
        <f t="shared" si="0"/>
        <v>739.49</v>
      </c>
      <c r="N91" s="28" t="s">
        <v>147</v>
      </c>
      <c r="P91" s="2">
        <v>20</v>
      </c>
      <c r="R91" s="28" t="s">
        <v>159</v>
      </c>
    </row>
    <row r="92" spans="2:18">
      <c r="B92" s="269" t="s">
        <v>199</v>
      </c>
      <c r="J92" s="251">
        <v>52124.898543222807</v>
      </c>
      <c r="K92" s="34"/>
      <c r="L92" s="287">
        <f t="shared" si="0"/>
        <v>147.898</v>
      </c>
      <c r="N92" s="28" t="s">
        <v>147</v>
      </c>
      <c r="P92" s="2">
        <v>4</v>
      </c>
      <c r="R92" s="28" t="s">
        <v>159</v>
      </c>
    </row>
    <row r="93" spans="2:18">
      <c r="B93" s="28" t="s">
        <v>184</v>
      </c>
      <c r="J93" s="251"/>
      <c r="K93" s="34"/>
      <c r="L93" s="287">
        <f>ROUND($L$96*$P93,4)</f>
        <v>18.487300000000001</v>
      </c>
      <c r="N93" s="28" t="s">
        <v>147</v>
      </c>
      <c r="P93" s="2">
        <v>0.5</v>
      </c>
      <c r="R93" s="38" t="s">
        <v>159</v>
      </c>
    </row>
    <row r="94" spans="2:18">
      <c r="B94" s="28" t="s">
        <v>58</v>
      </c>
      <c r="J94" s="252">
        <v>25863.127767575905</v>
      </c>
      <c r="K94" s="34"/>
      <c r="L94" s="287">
        <f>ROUND($L$96*$P94,4)</f>
        <v>1.8487</v>
      </c>
      <c r="N94" s="28" t="s">
        <v>147</v>
      </c>
      <c r="P94" s="2">
        <v>0.05</v>
      </c>
      <c r="R94" s="28" t="s">
        <v>159</v>
      </c>
    </row>
    <row r="95" spans="2:18">
      <c r="B95" s="28" t="s">
        <v>59</v>
      </c>
      <c r="J95" s="253"/>
      <c r="K95" s="34"/>
      <c r="L95" s="288"/>
    </row>
    <row r="96" spans="2:18">
      <c r="B96" s="38" t="s">
        <v>60</v>
      </c>
      <c r="J96" s="253"/>
      <c r="K96" s="34"/>
      <c r="L96" s="289">
        <v>36.974499999999999</v>
      </c>
      <c r="N96" s="28" t="s">
        <v>161</v>
      </c>
    </row>
    <row r="97" spans="2:19">
      <c r="J97" s="253"/>
      <c r="K97" s="34"/>
      <c r="L97" s="34"/>
    </row>
    <row r="98" spans="2:19">
      <c r="B98" s="33" t="s">
        <v>61</v>
      </c>
      <c r="J98" s="253"/>
      <c r="K98" s="34"/>
      <c r="L98" s="34"/>
    </row>
    <row r="99" spans="2:19">
      <c r="J99" s="253"/>
      <c r="K99" s="34"/>
      <c r="L99" s="34"/>
    </row>
    <row r="100" spans="2:19">
      <c r="B100" s="28" t="s">
        <v>62</v>
      </c>
      <c r="J100" s="250">
        <v>0</v>
      </c>
      <c r="K100" s="34"/>
      <c r="L100" s="2"/>
      <c r="N100" s="28" t="s">
        <v>154</v>
      </c>
      <c r="R100" s="28" t="s">
        <v>159</v>
      </c>
    </row>
    <row r="101" spans="2:19">
      <c r="B101" s="28" t="s">
        <v>63</v>
      </c>
      <c r="J101" s="252">
        <v>0</v>
      </c>
      <c r="K101" s="34"/>
      <c r="L101" s="2"/>
      <c r="N101" s="28" t="s">
        <v>154</v>
      </c>
      <c r="R101" s="28" t="s">
        <v>159</v>
      </c>
    </row>
    <row r="102" spans="2:19">
      <c r="J102" s="253"/>
      <c r="K102" s="34"/>
      <c r="L102" s="34"/>
    </row>
    <row r="103" spans="2:19">
      <c r="J103" s="254"/>
    </row>
    <row r="104" spans="2:19" s="32" customFormat="1">
      <c r="B104" s="32" t="s">
        <v>64</v>
      </c>
      <c r="G104" s="32" t="s">
        <v>170</v>
      </c>
      <c r="I104" s="205"/>
      <c r="J104" s="257" t="s">
        <v>25</v>
      </c>
      <c r="N104" s="205" t="s">
        <v>24</v>
      </c>
      <c r="O104" s="205"/>
      <c r="S104" s="292"/>
    </row>
    <row r="105" spans="2:19">
      <c r="J105" s="254"/>
    </row>
    <row r="106" spans="2:19">
      <c r="B106" s="39" t="s">
        <v>65</v>
      </c>
      <c r="G106" s="270" t="s">
        <v>200</v>
      </c>
      <c r="J106" s="258">
        <v>25863.127767575905</v>
      </c>
      <c r="L106" s="285">
        <v>2.6</v>
      </c>
      <c r="N106" s="28" t="s">
        <v>147</v>
      </c>
      <c r="R106" s="28" t="s">
        <v>159</v>
      </c>
    </row>
    <row r="107" spans="2:19">
      <c r="B107" s="40"/>
      <c r="J107" s="254"/>
      <c r="L107" s="286"/>
    </row>
    <row r="108" spans="2:19">
      <c r="B108" s="39" t="s">
        <v>66</v>
      </c>
      <c r="J108" s="254"/>
      <c r="L108" s="286"/>
    </row>
    <row r="109" spans="2:19">
      <c r="B109" s="207" t="s">
        <v>208</v>
      </c>
      <c r="G109" s="271" t="s">
        <v>201</v>
      </c>
      <c r="J109" s="250">
        <v>52124.898543222807</v>
      </c>
      <c r="L109" s="285">
        <v>15.99</v>
      </c>
      <c r="N109" s="28" t="s">
        <v>147</v>
      </c>
      <c r="R109" s="28" t="s">
        <v>159</v>
      </c>
    </row>
    <row r="110" spans="2:19">
      <c r="B110" s="208" t="s">
        <v>209</v>
      </c>
      <c r="G110" s="272" t="s">
        <v>202</v>
      </c>
      <c r="J110" s="251">
        <v>1418.6664954297412</v>
      </c>
      <c r="L110" s="285">
        <v>17.579999999999998</v>
      </c>
      <c r="N110" s="28" t="s">
        <v>147</v>
      </c>
      <c r="R110" s="28" t="s">
        <v>159</v>
      </c>
    </row>
    <row r="111" spans="2:19">
      <c r="B111" s="208" t="s">
        <v>210</v>
      </c>
      <c r="G111" s="272" t="s">
        <v>202</v>
      </c>
      <c r="J111" s="251">
        <v>761.17429818352696</v>
      </c>
      <c r="L111" s="285">
        <v>29.35</v>
      </c>
      <c r="N111" s="28" t="s">
        <v>147</v>
      </c>
      <c r="R111" s="28" t="s">
        <v>159</v>
      </c>
    </row>
    <row r="112" spans="2:19">
      <c r="B112" s="208" t="s">
        <v>211</v>
      </c>
      <c r="G112" s="272" t="s">
        <v>202</v>
      </c>
      <c r="J112" s="251">
        <v>580.24149187538376</v>
      </c>
      <c r="L112" s="285">
        <v>33.270000000000003</v>
      </c>
      <c r="N112" s="28" t="s">
        <v>147</v>
      </c>
      <c r="R112" s="28" t="s">
        <v>159</v>
      </c>
    </row>
    <row r="113" spans="2:18">
      <c r="B113" s="208" t="s">
        <v>212</v>
      </c>
      <c r="G113" s="272" t="s">
        <v>202</v>
      </c>
      <c r="J113" s="251">
        <v>584.31170230583029</v>
      </c>
      <c r="L113" s="285">
        <v>35.31</v>
      </c>
      <c r="N113" s="28" t="s">
        <v>147</v>
      </c>
      <c r="R113" s="28" t="s">
        <v>159</v>
      </c>
    </row>
    <row r="114" spans="2:18">
      <c r="B114" s="208"/>
      <c r="G114" s="208" t="s">
        <v>203</v>
      </c>
      <c r="J114" s="251"/>
      <c r="L114" s="285"/>
      <c r="N114" s="28" t="s">
        <v>147</v>
      </c>
      <c r="R114" s="28" t="s">
        <v>159</v>
      </c>
    </row>
    <row r="115" spans="2:18">
      <c r="B115" s="209"/>
      <c r="G115" s="209" t="s">
        <v>203</v>
      </c>
      <c r="J115" s="252"/>
      <c r="L115" s="285"/>
      <c r="N115" s="28" t="s">
        <v>147</v>
      </c>
      <c r="R115" s="28" t="s">
        <v>159</v>
      </c>
    </row>
    <row r="116" spans="2:18">
      <c r="B116" s="41"/>
      <c r="J116" s="254"/>
      <c r="L116" s="286"/>
    </row>
    <row r="117" spans="2:18">
      <c r="B117" s="42" t="s">
        <v>67</v>
      </c>
      <c r="J117" s="254"/>
      <c r="L117" s="286"/>
    </row>
    <row r="118" spans="2:18">
      <c r="B118" s="210" t="s">
        <v>213</v>
      </c>
      <c r="G118" s="273" t="s">
        <v>204</v>
      </c>
      <c r="J118" s="250">
        <v>460.81020585910028</v>
      </c>
      <c r="L118" s="285">
        <v>129.66999999999999</v>
      </c>
      <c r="N118" s="28" t="s">
        <v>147</v>
      </c>
      <c r="R118" s="28" t="s">
        <v>159</v>
      </c>
    </row>
    <row r="119" spans="2:18">
      <c r="B119" s="211" t="s">
        <v>214</v>
      </c>
      <c r="G119" s="274" t="s">
        <v>204</v>
      </c>
      <c r="J119" s="251">
        <v>86.974006225177547</v>
      </c>
      <c r="L119" s="285">
        <v>137.84</v>
      </c>
      <c r="N119" s="28" t="s">
        <v>147</v>
      </c>
      <c r="R119" s="28" t="s">
        <v>159</v>
      </c>
    </row>
    <row r="120" spans="2:18">
      <c r="B120" s="211" t="s">
        <v>215</v>
      </c>
      <c r="G120" s="274" t="s">
        <v>204</v>
      </c>
      <c r="J120" s="251">
        <v>146.50500598797009</v>
      </c>
      <c r="L120" s="285">
        <v>142.77000000000001</v>
      </c>
      <c r="N120" s="28" t="s">
        <v>147</v>
      </c>
      <c r="R120" s="28" t="s">
        <v>159</v>
      </c>
    </row>
    <row r="121" spans="2:18">
      <c r="B121" s="211" t="s">
        <v>216</v>
      </c>
      <c r="G121" s="274" t="s">
        <v>204</v>
      </c>
      <c r="J121" s="251">
        <v>11.625156344357436</v>
      </c>
      <c r="L121" s="285">
        <v>142.77000000000001</v>
      </c>
      <c r="N121" s="28" t="s">
        <v>147</v>
      </c>
      <c r="R121" s="28" t="s">
        <v>159</v>
      </c>
    </row>
    <row r="122" spans="2:18">
      <c r="B122" s="211" t="s">
        <v>217</v>
      </c>
      <c r="G122" s="274" t="s">
        <v>204</v>
      </c>
      <c r="J122" s="251">
        <v>5.3612278582781814</v>
      </c>
      <c r="L122" s="285">
        <v>187.37</v>
      </c>
      <c r="N122" s="28" t="s">
        <v>147</v>
      </c>
      <c r="R122" s="28" t="s">
        <v>159</v>
      </c>
    </row>
    <row r="123" spans="2:18">
      <c r="B123" s="211" t="s">
        <v>218</v>
      </c>
      <c r="G123" s="274" t="s">
        <v>204</v>
      </c>
      <c r="J123" s="251">
        <v>75.734540340619844</v>
      </c>
      <c r="L123" s="285">
        <v>187.37</v>
      </c>
      <c r="N123" s="28" t="s">
        <v>147</v>
      </c>
      <c r="R123" s="28" t="s">
        <v>159</v>
      </c>
    </row>
    <row r="124" spans="2:18">
      <c r="B124" s="211" t="s">
        <v>219</v>
      </c>
      <c r="G124" s="274" t="s">
        <v>204</v>
      </c>
      <c r="J124" s="251">
        <v>143.46291162552401</v>
      </c>
      <c r="L124" s="285">
        <v>379.67</v>
      </c>
      <c r="N124" s="28" t="s">
        <v>147</v>
      </c>
      <c r="R124" s="28" t="s">
        <v>159</v>
      </c>
    </row>
    <row r="125" spans="2:18">
      <c r="B125" s="211" t="s">
        <v>220</v>
      </c>
      <c r="G125" s="275" t="s">
        <v>205</v>
      </c>
      <c r="J125" s="251">
        <v>31.258787478710143</v>
      </c>
      <c r="L125" s="285">
        <v>568.69000000000005</v>
      </c>
      <c r="N125" s="28" t="s">
        <v>147</v>
      </c>
      <c r="R125" s="28" t="s">
        <v>159</v>
      </c>
    </row>
    <row r="126" spans="2:18">
      <c r="B126" s="211" t="s">
        <v>221</v>
      </c>
      <c r="G126" s="275" t="s">
        <v>205</v>
      </c>
      <c r="J126" s="251">
        <v>96.145151134278578</v>
      </c>
      <c r="L126" s="285">
        <v>662.8</v>
      </c>
      <c r="N126" s="28" t="s">
        <v>147</v>
      </c>
      <c r="R126" s="28" t="s">
        <v>159</v>
      </c>
    </row>
    <row r="127" spans="2:18">
      <c r="B127" s="211" t="s">
        <v>222</v>
      </c>
      <c r="G127" s="275" t="s">
        <v>205</v>
      </c>
      <c r="J127" s="251">
        <v>270.69662644027272</v>
      </c>
      <c r="L127" s="285">
        <v>1712.72</v>
      </c>
      <c r="N127" s="28" t="s">
        <v>147</v>
      </c>
      <c r="R127" s="28" t="s">
        <v>159</v>
      </c>
    </row>
    <row r="128" spans="2:18">
      <c r="B128" s="211" t="s">
        <v>223</v>
      </c>
      <c r="G128" s="276" t="s">
        <v>206</v>
      </c>
      <c r="J128" s="251">
        <v>38.190222640450095</v>
      </c>
      <c r="L128" s="285">
        <v>4916.43</v>
      </c>
      <c r="N128" s="28" t="s">
        <v>147</v>
      </c>
      <c r="R128" s="28" t="s">
        <v>159</v>
      </c>
    </row>
    <row r="129" spans="2:19">
      <c r="B129" s="211"/>
      <c r="G129" s="208" t="s">
        <v>203</v>
      </c>
      <c r="J129" s="251"/>
      <c r="L129" s="285"/>
      <c r="N129" s="28" t="s">
        <v>147</v>
      </c>
      <c r="R129" s="28" t="s">
        <v>159</v>
      </c>
    </row>
    <row r="130" spans="2:19">
      <c r="B130" s="211"/>
      <c r="G130" s="208" t="s">
        <v>203</v>
      </c>
      <c r="J130" s="251"/>
      <c r="L130" s="285"/>
      <c r="N130" s="28" t="s">
        <v>147</v>
      </c>
      <c r="R130" s="28" t="s">
        <v>159</v>
      </c>
    </row>
    <row r="131" spans="2:19">
      <c r="B131" s="211"/>
      <c r="G131" s="208" t="s">
        <v>203</v>
      </c>
      <c r="J131" s="251"/>
      <c r="L131" s="285"/>
      <c r="N131" s="28" t="s">
        <v>147</v>
      </c>
      <c r="R131" s="28" t="s">
        <v>159</v>
      </c>
    </row>
    <row r="132" spans="2:19">
      <c r="B132" s="211"/>
      <c r="G132" s="208" t="s">
        <v>203</v>
      </c>
      <c r="J132" s="251"/>
      <c r="L132" s="285"/>
      <c r="N132" s="28" t="s">
        <v>147</v>
      </c>
      <c r="R132" s="28" t="s">
        <v>159</v>
      </c>
    </row>
    <row r="133" spans="2:19">
      <c r="B133" s="212"/>
      <c r="G133" s="209" t="s">
        <v>203</v>
      </c>
      <c r="J133" s="252"/>
      <c r="L133" s="285"/>
      <c r="N133" s="28" t="s">
        <v>147</v>
      </c>
      <c r="R133" s="28" t="s">
        <v>159</v>
      </c>
    </row>
    <row r="134" spans="2:19">
      <c r="B134" s="43"/>
      <c r="J134" s="254"/>
      <c r="L134" s="286"/>
    </row>
    <row r="135" spans="2:19">
      <c r="B135" s="42" t="s">
        <v>68</v>
      </c>
      <c r="J135" s="254"/>
      <c r="L135" s="286"/>
    </row>
    <row r="136" spans="2:19">
      <c r="B136" s="210" t="s">
        <v>224</v>
      </c>
      <c r="G136" s="277" t="s">
        <v>207</v>
      </c>
      <c r="J136" s="250">
        <v>3693.6337562051845</v>
      </c>
      <c r="L136" s="285">
        <v>3.91</v>
      </c>
      <c r="N136" s="28" t="s">
        <v>150</v>
      </c>
      <c r="R136" s="28" t="s">
        <v>159</v>
      </c>
    </row>
    <row r="137" spans="2:19">
      <c r="B137" s="211"/>
      <c r="G137" s="208"/>
      <c r="J137" s="251"/>
      <c r="L137" s="2"/>
      <c r="N137" s="28" t="s">
        <v>150</v>
      </c>
      <c r="R137" s="28" t="s">
        <v>159</v>
      </c>
    </row>
    <row r="138" spans="2:19">
      <c r="B138" s="212"/>
      <c r="G138" s="209"/>
      <c r="J138" s="252"/>
      <c r="L138" s="2"/>
      <c r="N138" s="28" t="s">
        <v>150</v>
      </c>
      <c r="R138" s="28" t="s">
        <v>159</v>
      </c>
    </row>
    <row r="139" spans="2:19">
      <c r="J139" s="254"/>
    </row>
    <row r="140" spans="2:19">
      <c r="J140" s="254"/>
    </row>
    <row r="141" spans="2:19" s="32" customFormat="1">
      <c r="B141" s="32" t="s">
        <v>69</v>
      </c>
      <c r="G141" s="32" t="s">
        <v>170</v>
      </c>
      <c r="I141" s="205"/>
      <c r="J141" s="257" t="s">
        <v>25</v>
      </c>
      <c r="N141" s="205" t="s">
        <v>24</v>
      </c>
      <c r="O141" s="205"/>
      <c r="S141" s="292"/>
    </row>
    <row r="142" spans="2:19">
      <c r="J142" s="254"/>
    </row>
    <row r="143" spans="2:19">
      <c r="B143" s="39" t="s">
        <v>70</v>
      </c>
      <c r="G143" s="270" t="s">
        <v>200</v>
      </c>
      <c r="J143" s="258">
        <v>499</v>
      </c>
      <c r="L143" s="285">
        <v>337.57</v>
      </c>
      <c r="N143" s="28" t="s">
        <v>146</v>
      </c>
      <c r="R143" s="28" t="s">
        <v>159</v>
      </c>
    </row>
    <row r="144" spans="2:19">
      <c r="B144" s="40"/>
      <c r="J144" s="254"/>
      <c r="L144" s="286"/>
    </row>
    <row r="145" spans="2:18">
      <c r="B145" s="39" t="s">
        <v>71</v>
      </c>
      <c r="J145" s="254"/>
      <c r="L145" s="286"/>
    </row>
    <row r="146" spans="2:18">
      <c r="B146" s="210" t="s">
        <v>233</v>
      </c>
      <c r="G146" s="271" t="s">
        <v>201</v>
      </c>
      <c r="J146" s="250">
        <v>638.66666666666663</v>
      </c>
      <c r="L146" s="285">
        <v>642.98</v>
      </c>
      <c r="N146" s="28" t="s">
        <v>146</v>
      </c>
      <c r="R146" s="28" t="s">
        <v>159</v>
      </c>
    </row>
    <row r="147" spans="2:18">
      <c r="B147" s="211" t="s">
        <v>234</v>
      </c>
      <c r="G147" s="272" t="s">
        <v>202</v>
      </c>
      <c r="J147" s="251">
        <v>27</v>
      </c>
      <c r="L147" s="285">
        <v>706.56</v>
      </c>
      <c r="N147" s="28" t="s">
        <v>146</v>
      </c>
      <c r="R147" s="28" t="s">
        <v>159</v>
      </c>
    </row>
    <row r="148" spans="2:18">
      <c r="B148" s="211" t="s">
        <v>235</v>
      </c>
      <c r="G148" s="272" t="s">
        <v>202</v>
      </c>
      <c r="J148" s="251">
        <v>7</v>
      </c>
      <c r="L148" s="285">
        <v>981.11</v>
      </c>
      <c r="N148" s="28" t="s">
        <v>146</v>
      </c>
      <c r="R148" s="28" t="s">
        <v>159</v>
      </c>
    </row>
    <row r="149" spans="2:18">
      <c r="B149" s="211" t="s">
        <v>236</v>
      </c>
      <c r="G149" s="272" t="s">
        <v>202</v>
      </c>
      <c r="J149" s="251">
        <v>5.666666666666667</v>
      </c>
      <c r="L149" s="285">
        <v>1112.06</v>
      </c>
      <c r="N149" s="28" t="s">
        <v>146</v>
      </c>
      <c r="R149" s="28" t="s">
        <v>159</v>
      </c>
    </row>
    <row r="150" spans="2:18">
      <c r="B150" s="211" t="s">
        <v>237</v>
      </c>
      <c r="G150" s="272" t="s">
        <v>202</v>
      </c>
      <c r="J150" s="251">
        <v>10.333333333333334</v>
      </c>
      <c r="L150" s="285">
        <v>1179.95</v>
      </c>
      <c r="N150" s="28" t="s">
        <v>146</v>
      </c>
      <c r="R150" s="28" t="s">
        <v>159</v>
      </c>
    </row>
    <row r="151" spans="2:18">
      <c r="B151" s="211"/>
      <c r="G151" s="208" t="s">
        <v>203</v>
      </c>
      <c r="J151" s="251"/>
      <c r="L151" s="285"/>
      <c r="N151" s="28" t="s">
        <v>146</v>
      </c>
      <c r="R151" s="28" t="s">
        <v>159</v>
      </c>
    </row>
    <row r="152" spans="2:18">
      <c r="B152" s="212" t="s">
        <v>171</v>
      </c>
      <c r="G152" s="209" t="s">
        <v>203</v>
      </c>
      <c r="J152" s="252"/>
      <c r="L152" s="285"/>
      <c r="N152" s="28" t="s">
        <v>146</v>
      </c>
      <c r="R152" s="28" t="s">
        <v>159</v>
      </c>
    </row>
    <row r="153" spans="2:18">
      <c r="B153" s="41"/>
      <c r="J153" s="254"/>
      <c r="L153" s="286"/>
    </row>
    <row r="154" spans="2:18">
      <c r="B154" s="42" t="s">
        <v>72</v>
      </c>
      <c r="J154" s="254"/>
      <c r="L154" s="286"/>
    </row>
    <row r="155" spans="2:18">
      <c r="B155" s="210" t="s">
        <v>238</v>
      </c>
      <c r="G155" s="273" t="s">
        <v>204</v>
      </c>
      <c r="J155" s="250">
        <v>3.3333333333333335</v>
      </c>
      <c r="L155" s="285">
        <v>4203.8200000000006</v>
      </c>
      <c r="N155" s="28" t="s">
        <v>146</v>
      </c>
      <c r="R155" s="28" t="s">
        <v>159</v>
      </c>
    </row>
    <row r="156" spans="2:18">
      <c r="B156" s="211" t="s">
        <v>239</v>
      </c>
      <c r="G156" s="274" t="s">
        <v>204</v>
      </c>
      <c r="J156" s="251">
        <v>2</v>
      </c>
      <c r="L156" s="285">
        <v>4488.67</v>
      </c>
      <c r="N156" s="28" t="s">
        <v>146</v>
      </c>
      <c r="R156" s="28" t="s">
        <v>159</v>
      </c>
    </row>
    <row r="157" spans="2:18">
      <c r="B157" s="211" t="s">
        <v>240</v>
      </c>
      <c r="G157" s="274" t="s">
        <v>204</v>
      </c>
      <c r="J157" s="251">
        <v>0.33333333333333331</v>
      </c>
      <c r="L157" s="285">
        <v>4648.4800000000005</v>
      </c>
      <c r="N157" s="28" t="s">
        <v>146</v>
      </c>
      <c r="R157" s="28" t="s">
        <v>159</v>
      </c>
    </row>
    <row r="158" spans="2:18">
      <c r="B158" s="211" t="s">
        <v>241</v>
      </c>
      <c r="G158" s="274" t="s">
        <v>204</v>
      </c>
      <c r="J158" s="251">
        <v>0</v>
      </c>
      <c r="L158" s="285">
        <v>4648.4800000000005</v>
      </c>
      <c r="N158" s="28" t="s">
        <v>146</v>
      </c>
      <c r="R158" s="28" t="s">
        <v>159</v>
      </c>
    </row>
    <row r="159" spans="2:18">
      <c r="B159" s="211" t="s">
        <v>242</v>
      </c>
      <c r="G159" s="274" t="s">
        <v>204</v>
      </c>
      <c r="J159" s="251">
        <v>0.33333333333333331</v>
      </c>
      <c r="L159" s="285">
        <v>6101.27</v>
      </c>
      <c r="N159" s="28" t="s">
        <v>146</v>
      </c>
      <c r="R159" s="28" t="s">
        <v>159</v>
      </c>
    </row>
    <row r="160" spans="2:18">
      <c r="B160" s="211" t="s">
        <v>243</v>
      </c>
      <c r="G160" s="274" t="s">
        <v>204</v>
      </c>
      <c r="J160" s="251">
        <v>1.3333333333333333</v>
      </c>
      <c r="L160" s="285">
        <v>6101.27</v>
      </c>
      <c r="N160" s="28" t="s">
        <v>146</v>
      </c>
      <c r="R160" s="28" t="s">
        <v>159</v>
      </c>
    </row>
    <row r="161" spans="2:18">
      <c r="B161" s="211" t="s">
        <v>244</v>
      </c>
      <c r="G161" s="274" t="s">
        <v>204</v>
      </c>
      <c r="J161" s="251">
        <v>1</v>
      </c>
      <c r="L161" s="285">
        <v>11171.49</v>
      </c>
      <c r="N161" s="28" t="s">
        <v>146</v>
      </c>
      <c r="R161" s="28" t="s">
        <v>159</v>
      </c>
    </row>
    <row r="162" spans="2:18">
      <c r="B162" s="211" t="s">
        <v>245</v>
      </c>
      <c r="G162" s="278" t="s">
        <v>225</v>
      </c>
      <c r="J162" s="251">
        <v>0.66666666666666663</v>
      </c>
      <c r="L162" s="285">
        <v>12517.27</v>
      </c>
      <c r="N162" s="28" t="s">
        <v>146</v>
      </c>
      <c r="R162" s="28" t="s">
        <v>159</v>
      </c>
    </row>
    <row r="163" spans="2:18">
      <c r="B163" s="211" t="s">
        <v>246</v>
      </c>
      <c r="G163" s="278" t="s">
        <v>225</v>
      </c>
      <c r="J163" s="251">
        <v>0</v>
      </c>
      <c r="L163" s="285">
        <v>19563.560000000001</v>
      </c>
      <c r="N163" s="28" t="s">
        <v>146</v>
      </c>
      <c r="R163" s="28" t="s">
        <v>159</v>
      </c>
    </row>
    <row r="164" spans="2:18">
      <c r="B164" s="211" t="s">
        <v>247</v>
      </c>
      <c r="G164" s="275" t="s">
        <v>226</v>
      </c>
      <c r="J164" s="251">
        <v>0.33333333333333331</v>
      </c>
      <c r="L164" s="285">
        <v>55690.14</v>
      </c>
      <c r="N164" s="28" t="s">
        <v>146</v>
      </c>
      <c r="R164" s="28" t="s">
        <v>159</v>
      </c>
    </row>
    <row r="165" spans="2:18">
      <c r="B165" s="211" t="s">
        <v>248</v>
      </c>
      <c r="G165" s="276" t="s">
        <v>206</v>
      </c>
      <c r="J165" s="251"/>
      <c r="L165" s="285">
        <v>169492.69999999998</v>
      </c>
      <c r="N165" s="28" t="s">
        <v>146</v>
      </c>
      <c r="R165" s="28" t="s">
        <v>159</v>
      </c>
    </row>
    <row r="166" spans="2:18">
      <c r="B166" s="211"/>
      <c r="G166" s="208" t="s">
        <v>203</v>
      </c>
      <c r="J166" s="251"/>
      <c r="L166" s="285"/>
      <c r="N166" s="28" t="s">
        <v>146</v>
      </c>
      <c r="R166" s="28" t="s">
        <v>159</v>
      </c>
    </row>
    <row r="167" spans="2:18">
      <c r="B167" s="211" t="s">
        <v>171</v>
      </c>
      <c r="G167" s="208" t="s">
        <v>203</v>
      </c>
      <c r="J167" s="251"/>
      <c r="L167" s="2"/>
      <c r="N167" s="28" t="s">
        <v>146</v>
      </c>
      <c r="R167" s="28" t="s">
        <v>159</v>
      </c>
    </row>
    <row r="168" spans="2:18">
      <c r="B168" s="211" t="s">
        <v>171</v>
      </c>
      <c r="G168" s="208" t="s">
        <v>203</v>
      </c>
      <c r="J168" s="251"/>
      <c r="L168" s="2"/>
      <c r="N168" s="28" t="s">
        <v>146</v>
      </c>
      <c r="R168" s="28" t="s">
        <v>159</v>
      </c>
    </row>
    <row r="169" spans="2:18">
      <c r="B169" s="211" t="s">
        <v>171</v>
      </c>
      <c r="G169" s="208" t="s">
        <v>203</v>
      </c>
      <c r="J169" s="251"/>
      <c r="L169" s="2"/>
      <c r="N169" s="28" t="s">
        <v>146</v>
      </c>
      <c r="R169" s="28" t="s">
        <v>159</v>
      </c>
    </row>
    <row r="170" spans="2:18">
      <c r="B170" s="212" t="s">
        <v>171</v>
      </c>
      <c r="G170" s="209" t="s">
        <v>203</v>
      </c>
      <c r="J170" s="252"/>
      <c r="L170" s="2"/>
      <c r="N170" s="28" t="s">
        <v>146</v>
      </c>
      <c r="R170" s="28" t="s">
        <v>159</v>
      </c>
    </row>
    <row r="171" spans="2:18">
      <c r="B171" s="43"/>
      <c r="J171" s="254"/>
    </row>
    <row r="172" spans="2:18">
      <c r="B172" s="42" t="s">
        <v>73</v>
      </c>
      <c r="J172" s="254"/>
    </row>
    <row r="173" spans="2:18">
      <c r="B173" s="210" t="s">
        <v>249</v>
      </c>
      <c r="G173" s="279" t="s">
        <v>227</v>
      </c>
      <c r="J173" s="250">
        <v>493</v>
      </c>
      <c r="L173" s="285">
        <v>16.580000000000002</v>
      </c>
      <c r="N173" s="28" t="s">
        <v>149</v>
      </c>
      <c r="R173" s="28" t="s">
        <v>159</v>
      </c>
    </row>
    <row r="174" spans="2:18">
      <c r="B174" s="211" t="s">
        <v>233</v>
      </c>
      <c r="G174" s="280" t="s">
        <v>228</v>
      </c>
      <c r="J174" s="251">
        <v>725.69367345628723</v>
      </c>
      <c r="L174" s="285">
        <v>23.84</v>
      </c>
      <c r="N174" s="28" t="s">
        <v>149</v>
      </c>
      <c r="R174" s="28" t="s">
        <v>159</v>
      </c>
    </row>
    <row r="175" spans="2:18">
      <c r="B175" s="211" t="s">
        <v>234</v>
      </c>
      <c r="G175" s="272" t="s">
        <v>229</v>
      </c>
      <c r="J175" s="251">
        <v>263.66666666666669</v>
      </c>
      <c r="L175" s="285">
        <v>23.84</v>
      </c>
      <c r="N175" s="28" t="s">
        <v>149</v>
      </c>
      <c r="R175" s="28" t="s">
        <v>159</v>
      </c>
    </row>
    <row r="176" spans="2:18">
      <c r="B176" s="211" t="s">
        <v>235</v>
      </c>
      <c r="G176" s="272" t="s">
        <v>229</v>
      </c>
      <c r="J176" s="251">
        <v>48.333333333333336</v>
      </c>
      <c r="L176" s="285">
        <v>28.69</v>
      </c>
      <c r="N176" s="28" t="s">
        <v>149</v>
      </c>
      <c r="R176" s="28" t="s">
        <v>159</v>
      </c>
    </row>
    <row r="177" spans="2:18">
      <c r="B177" s="211" t="s">
        <v>236</v>
      </c>
      <c r="G177" s="272" t="s">
        <v>229</v>
      </c>
      <c r="J177" s="251">
        <v>146.66666666666666</v>
      </c>
      <c r="L177" s="285">
        <v>28.69</v>
      </c>
      <c r="N177" s="28" t="s">
        <v>149</v>
      </c>
      <c r="R177" s="28" t="s">
        <v>159</v>
      </c>
    </row>
    <row r="178" spans="2:18">
      <c r="B178" s="211" t="s">
        <v>237</v>
      </c>
      <c r="G178" s="272" t="s">
        <v>229</v>
      </c>
      <c r="J178" s="251">
        <v>147.66666666666666</v>
      </c>
      <c r="L178" s="285">
        <v>28.69</v>
      </c>
      <c r="N178" s="28" t="s">
        <v>149</v>
      </c>
      <c r="R178" s="28" t="s">
        <v>159</v>
      </c>
    </row>
    <row r="179" spans="2:18">
      <c r="B179" s="211" t="s">
        <v>238</v>
      </c>
      <c r="G179" s="274" t="s">
        <v>230</v>
      </c>
      <c r="J179" s="251">
        <v>308.33333333333331</v>
      </c>
      <c r="L179" s="285">
        <v>33.54</v>
      </c>
      <c r="N179" s="28" t="s">
        <v>149</v>
      </c>
      <c r="R179" s="28" t="s">
        <v>159</v>
      </c>
    </row>
    <row r="180" spans="2:18">
      <c r="B180" s="211" t="s">
        <v>239</v>
      </c>
      <c r="G180" s="274" t="s">
        <v>230</v>
      </c>
      <c r="J180" s="251">
        <v>147.33333333333334</v>
      </c>
      <c r="L180" s="285">
        <v>55.6</v>
      </c>
      <c r="N180" s="28" t="s">
        <v>149</v>
      </c>
      <c r="R180" s="28" t="s">
        <v>159</v>
      </c>
    </row>
    <row r="181" spans="2:18">
      <c r="B181" s="211" t="s">
        <v>240</v>
      </c>
      <c r="G181" s="274" t="s">
        <v>230</v>
      </c>
      <c r="J181" s="251">
        <v>40</v>
      </c>
      <c r="L181" s="285">
        <v>65.02</v>
      </c>
      <c r="N181" s="28" t="s">
        <v>149</v>
      </c>
      <c r="R181" s="28" t="s">
        <v>159</v>
      </c>
    </row>
    <row r="182" spans="2:18">
      <c r="B182" s="211" t="s">
        <v>241</v>
      </c>
      <c r="G182" s="274" t="s">
        <v>230</v>
      </c>
      <c r="J182" s="251">
        <v>0</v>
      </c>
      <c r="L182" s="285">
        <v>101.3</v>
      </c>
      <c r="N182" s="28" t="s">
        <v>149</v>
      </c>
      <c r="R182" s="28" t="s">
        <v>159</v>
      </c>
    </row>
    <row r="183" spans="2:18">
      <c r="B183" s="211" t="s">
        <v>242</v>
      </c>
      <c r="G183" s="274" t="s">
        <v>230</v>
      </c>
      <c r="J183" s="251">
        <v>10</v>
      </c>
      <c r="L183" s="285">
        <v>135.18</v>
      </c>
      <c r="N183" s="28" t="s">
        <v>149</v>
      </c>
      <c r="R183" s="28" t="s">
        <v>159</v>
      </c>
    </row>
    <row r="184" spans="2:18">
      <c r="B184" s="211" t="s">
        <v>243</v>
      </c>
      <c r="G184" s="274" t="s">
        <v>230</v>
      </c>
      <c r="J184" s="251">
        <v>107</v>
      </c>
      <c r="L184" s="285">
        <v>135.18</v>
      </c>
      <c r="N184" s="28" t="s">
        <v>149</v>
      </c>
      <c r="R184" s="28" t="s">
        <v>159</v>
      </c>
    </row>
    <row r="185" spans="2:18">
      <c r="B185" s="211" t="s">
        <v>244</v>
      </c>
      <c r="G185" s="274" t="s">
        <v>230</v>
      </c>
      <c r="J185" s="251">
        <v>139.66666666666666</v>
      </c>
      <c r="L185" s="285">
        <v>285.8</v>
      </c>
      <c r="N185" s="28" t="s">
        <v>149</v>
      </c>
      <c r="R185" s="28" t="s">
        <v>159</v>
      </c>
    </row>
    <row r="186" spans="2:18">
      <c r="B186" s="211" t="s">
        <v>245</v>
      </c>
      <c r="G186" s="278" t="s">
        <v>231</v>
      </c>
      <c r="J186" s="251">
        <v>15.666666666666666</v>
      </c>
      <c r="L186" s="285">
        <v>301.77999999999997</v>
      </c>
      <c r="N186" s="28" t="s">
        <v>149</v>
      </c>
      <c r="R186" s="28" t="s">
        <v>159</v>
      </c>
    </row>
    <row r="187" spans="2:18">
      <c r="B187" s="211" t="s">
        <v>246</v>
      </c>
      <c r="G187" s="278" t="s">
        <v>231</v>
      </c>
      <c r="J187" s="251"/>
      <c r="L187" s="285">
        <v>518.72</v>
      </c>
      <c r="N187" s="28" t="s">
        <v>149</v>
      </c>
      <c r="R187" s="28" t="s">
        <v>159</v>
      </c>
    </row>
    <row r="188" spans="2:18">
      <c r="B188" s="211" t="s">
        <v>247</v>
      </c>
      <c r="G188" s="275" t="s">
        <v>232</v>
      </c>
      <c r="J188" s="251"/>
      <c r="L188" s="285">
        <v>121.9</v>
      </c>
      <c r="N188" s="28" t="s">
        <v>149</v>
      </c>
      <c r="R188" s="28" t="s">
        <v>159</v>
      </c>
    </row>
    <row r="189" spans="2:18">
      <c r="B189" s="211" t="s">
        <v>248</v>
      </c>
      <c r="G189" s="208"/>
      <c r="J189" s="208"/>
      <c r="L189" s="285">
        <v>125.51</v>
      </c>
      <c r="N189" s="28" t="s">
        <v>149</v>
      </c>
      <c r="R189" s="28" t="s">
        <v>159</v>
      </c>
    </row>
    <row r="190" spans="2:18">
      <c r="B190" s="212"/>
      <c r="G190" s="209"/>
      <c r="H190" s="281"/>
      <c r="J190" s="209"/>
      <c r="L190" s="2"/>
      <c r="N190" s="28" t="s">
        <v>149</v>
      </c>
      <c r="R190" s="28" t="s">
        <v>159</v>
      </c>
    </row>
    <row r="193" spans="2:19" s="213" customFormat="1">
      <c r="B193" s="213" t="s">
        <v>155</v>
      </c>
      <c r="C193" s="214"/>
      <c r="S193" s="293"/>
    </row>
    <row r="196" spans="2:19">
      <c r="B196" s="44" t="s">
        <v>74</v>
      </c>
      <c r="C196" s="32"/>
      <c r="D196" s="32"/>
      <c r="E196" s="32"/>
      <c r="F196" s="32"/>
      <c r="G196" s="32"/>
      <c r="H196" s="32"/>
      <c r="I196" s="45"/>
    </row>
    <row r="197" spans="2:19">
      <c r="B197" s="46"/>
      <c r="C197" s="47"/>
      <c r="D197" s="47"/>
      <c r="E197" s="47"/>
      <c r="F197" s="47"/>
      <c r="G197" s="47"/>
      <c r="H197" s="47"/>
      <c r="I197" s="48"/>
    </row>
    <row r="198" spans="2:19">
      <c r="B198" s="49" t="s">
        <v>175</v>
      </c>
      <c r="C198" s="50"/>
      <c r="D198" s="50"/>
      <c r="E198" s="50"/>
      <c r="F198" s="50"/>
      <c r="G198" s="50" t="s">
        <v>176</v>
      </c>
      <c r="H198" s="227">
        <v>40178781.038900554</v>
      </c>
      <c r="I198" s="53"/>
      <c r="K198" s="231" t="s">
        <v>177</v>
      </c>
      <c r="L198" s="231"/>
    </row>
    <row r="199" spans="2:19">
      <c r="B199" s="52"/>
      <c r="C199" s="50"/>
      <c r="D199" s="50"/>
      <c r="E199" s="50"/>
      <c r="F199" s="50"/>
      <c r="G199" s="50"/>
      <c r="H199" s="50"/>
      <c r="I199" s="53"/>
    </row>
    <row r="200" spans="2:19">
      <c r="B200" s="49" t="s">
        <v>178</v>
      </c>
      <c r="C200" s="50"/>
      <c r="D200" s="50"/>
      <c r="E200" s="50"/>
      <c r="F200" s="50"/>
      <c r="G200" s="50" t="s">
        <v>176</v>
      </c>
      <c r="H200" s="259">
        <f>SUMPRODUCT(J18:J20,L18:L20)+SUMPRODUCT(J23:J25,L23:L25)+SUMPRODUCT(J28:J30,L28:L30)+SUMPRODUCT(J33:J35,L33:L35)+SUMPRODUCT(J38:J40,L38:L40)+SUMPRODUCT(J43:J45,L43:L45)+SUMPRODUCT(J51:J54,L51:L54)+SUMPRODUCT(J57:J60,L57:L60)+SUMPRODUCT(J63:J66,L63:L66)+SUMPRODUCT(J69:J72,L69:L72)+SUMPRODUCT(J78:J81,L78:L81)+SUMPRODUCT(J84:J85,L84:L85)+SUMPRODUCT(J88:J94,L88:L94)+SUMPRODUCT(J100:J101,L100:L101)+(J106*L106)+SUMPRODUCT(J109:J115,L109:L115)+SUMPRODUCT(J118:J133,L118:L133)+SUMPRODUCT(J136:J138,L136:L138)+(J143*L143)+SUMPRODUCT(J146:J152,L146:L152)+SUMPRODUCT(J155:J170,L155:L170)+SUMPRODUCT(J173:J190,L173:L190)</f>
        <v>40178780.977044001</v>
      </c>
      <c r="I200" s="53"/>
    </row>
    <row r="201" spans="2:19">
      <c r="B201" s="54"/>
      <c r="C201" s="55"/>
      <c r="D201" s="55"/>
      <c r="E201" s="55"/>
      <c r="F201" s="55"/>
      <c r="G201" s="50"/>
      <c r="H201" s="50"/>
      <c r="I201" s="224"/>
    </row>
    <row r="202" spans="2:19" ht="25.5">
      <c r="B202" s="56" t="s">
        <v>76</v>
      </c>
      <c r="C202" s="50"/>
      <c r="D202" s="50"/>
      <c r="E202" s="50"/>
      <c r="F202" s="50"/>
      <c r="G202" s="82"/>
      <c r="H202" s="235" t="str">
        <f>IF(H200&gt;H198, "TARIEVENVOORSTEL VOLDOET NIET", "TARIEVENVOORSTEL VOLDOET")</f>
        <v>TARIEVENVOORSTEL VOLDOET</v>
      </c>
      <c r="I202" s="53"/>
    </row>
    <row r="203" spans="2:19">
      <c r="B203" s="58"/>
      <c r="C203" s="59"/>
      <c r="D203" s="59"/>
      <c r="E203" s="59"/>
      <c r="F203" s="59"/>
      <c r="G203" s="59"/>
      <c r="H203" s="59"/>
      <c r="I203" s="60"/>
    </row>
    <row r="204" spans="2:19">
      <c r="B204" s="50"/>
      <c r="C204" s="50"/>
      <c r="D204" s="61"/>
      <c r="E204" s="61"/>
      <c r="F204" s="50"/>
      <c r="G204" s="63"/>
      <c r="H204" s="64"/>
      <c r="I204" s="50"/>
    </row>
    <row r="205" spans="2:19">
      <c r="B205" s="32" t="s">
        <v>77</v>
      </c>
      <c r="C205" s="32"/>
      <c r="D205" s="32"/>
      <c r="E205" s="32"/>
      <c r="F205" s="32"/>
      <c r="G205" s="32"/>
      <c r="H205" s="32"/>
      <c r="I205" s="45"/>
    </row>
    <row r="206" spans="2:19">
      <c r="B206" s="65"/>
      <c r="C206" s="47"/>
      <c r="D206" s="47"/>
      <c r="E206" s="47"/>
      <c r="F206" s="47"/>
      <c r="G206" s="47"/>
      <c r="H206" s="50"/>
      <c r="I206" s="48"/>
    </row>
    <row r="207" spans="2:19">
      <c r="B207" s="66" t="s">
        <v>78</v>
      </c>
      <c r="C207" s="67"/>
      <c r="D207" s="67"/>
      <c r="E207" s="67"/>
      <c r="F207" s="67"/>
      <c r="G207" s="222" t="s">
        <v>160</v>
      </c>
      <c r="H207" s="228">
        <v>1039780143.0543935</v>
      </c>
      <c r="I207" s="225"/>
      <c r="K207" s="231" t="s">
        <v>250</v>
      </c>
      <c r="L207" s="231"/>
    </row>
    <row r="208" spans="2:19">
      <c r="B208" s="68"/>
      <c r="C208" s="67"/>
      <c r="D208" s="67"/>
      <c r="E208" s="67"/>
      <c r="F208" s="67"/>
      <c r="G208" s="50"/>
      <c r="H208" s="69"/>
      <c r="I208" s="225"/>
    </row>
    <row r="209" spans="2:19">
      <c r="B209" s="70" t="s">
        <v>79</v>
      </c>
      <c r="C209" s="67"/>
      <c r="D209" s="67"/>
      <c r="E209" s="67"/>
      <c r="F209" s="67"/>
      <c r="G209" s="222" t="s">
        <v>160</v>
      </c>
      <c r="H209" s="259">
        <f>SUM(J18:J101,J106:J138,J143:J190)</f>
        <v>1039780143.0543935</v>
      </c>
      <c r="I209" s="225"/>
    </row>
    <row r="210" spans="2:19">
      <c r="B210" s="71"/>
      <c r="C210" s="50"/>
      <c r="D210" s="50"/>
      <c r="E210" s="50"/>
      <c r="F210" s="50"/>
      <c r="G210" s="50"/>
      <c r="H210" s="50"/>
      <c r="I210" s="53"/>
    </row>
    <row r="211" spans="2:19" ht="25.5">
      <c r="B211" s="72" t="s">
        <v>80</v>
      </c>
      <c r="C211" s="67"/>
      <c r="D211" s="67"/>
      <c r="E211" s="67"/>
      <c r="F211" s="67"/>
      <c r="G211" s="206"/>
      <c r="H211" s="235" t="str">
        <f>IF(H209&gt;H207, "REKENVOLUME VOLDOET NIET", "REKENVOLUME VOLDOET")</f>
        <v>REKENVOLUME VOLDOET</v>
      </c>
      <c r="I211" s="225"/>
    </row>
    <row r="212" spans="2:19">
      <c r="B212" s="73"/>
      <c r="C212" s="74"/>
      <c r="D212" s="74"/>
      <c r="E212" s="74"/>
      <c r="F212" s="74"/>
      <c r="G212" s="74"/>
      <c r="H212" s="59"/>
      <c r="I212" s="226"/>
    </row>
    <row r="213" spans="2:19">
      <c r="B213" s="51"/>
      <c r="C213" s="51"/>
      <c r="D213" s="75"/>
      <c r="E213" s="75"/>
      <c r="F213" s="51"/>
      <c r="G213" s="51"/>
      <c r="H213" s="51"/>
      <c r="I213" s="51"/>
      <c r="J213" s="61"/>
    </row>
    <row r="214" spans="2:19" s="215" customFormat="1">
      <c r="H214" s="59"/>
      <c r="I214" s="59"/>
      <c r="J214" s="76"/>
      <c r="K214" s="220"/>
      <c r="L214" s="220"/>
      <c r="M214" s="220"/>
      <c r="N214" s="220"/>
      <c r="O214" s="220"/>
      <c r="P214" s="220"/>
      <c r="S214" s="294"/>
    </row>
    <row r="215" spans="2:19" s="216" customFormat="1">
      <c r="B215" s="216" t="s">
        <v>156</v>
      </c>
      <c r="H215" s="219"/>
      <c r="I215" s="219"/>
      <c r="J215" s="219"/>
      <c r="K215" s="219"/>
      <c r="L215" s="219"/>
      <c r="M215" s="219"/>
      <c r="N215" s="219"/>
      <c r="O215" s="219"/>
      <c r="P215" s="219"/>
      <c r="S215" s="295"/>
    </row>
    <row r="216" spans="2:19" s="217" customFormat="1">
      <c r="S216" s="296"/>
    </row>
    <row r="217" spans="2:19" s="218" customFormat="1">
      <c r="S217" s="297"/>
    </row>
    <row r="218" spans="2:19">
      <c r="B218" s="44" t="s">
        <v>81</v>
      </c>
      <c r="C218" s="32"/>
      <c r="D218" s="32"/>
      <c r="E218" s="32"/>
      <c r="F218" s="32"/>
      <c r="G218" s="32"/>
      <c r="H218" s="32"/>
      <c r="I218" s="32"/>
      <c r="J218" s="237" t="s">
        <v>157</v>
      </c>
      <c r="K218" s="233"/>
    </row>
    <row r="219" spans="2:19">
      <c r="B219" s="71"/>
      <c r="C219" s="50"/>
      <c r="D219" s="50"/>
      <c r="E219" s="50"/>
      <c r="F219" s="50"/>
      <c r="G219" s="50"/>
      <c r="H219" s="50"/>
      <c r="I219" s="50"/>
      <c r="J219" s="50"/>
      <c r="K219" s="53"/>
    </row>
    <row r="220" spans="2:19">
      <c r="B220" s="221" t="s">
        <v>181</v>
      </c>
      <c r="C220" s="77"/>
      <c r="D220" s="78"/>
      <c r="E220" s="78"/>
      <c r="F220" s="78"/>
      <c r="G220" s="50" t="s">
        <v>75</v>
      </c>
      <c r="H220" s="250">
        <v>41916005.360395327</v>
      </c>
      <c r="I220" s="78"/>
      <c r="J220" s="78"/>
      <c r="K220" s="229"/>
      <c r="L220" s="231"/>
      <c r="M220" s="231" t="s">
        <v>197</v>
      </c>
    </row>
    <row r="221" spans="2:19">
      <c r="B221" s="66" t="s">
        <v>82</v>
      </c>
      <c r="C221" s="79"/>
      <c r="D221" s="78"/>
      <c r="E221" s="78"/>
      <c r="F221" s="78"/>
      <c r="G221" s="50" t="s">
        <v>75</v>
      </c>
      <c r="H221" s="252">
        <v>1529787.1254485287</v>
      </c>
      <c r="I221" s="78"/>
      <c r="J221" s="78"/>
      <c r="K221" s="229"/>
      <c r="M221" s="268" t="s">
        <v>196</v>
      </c>
    </row>
    <row r="222" spans="2:19">
      <c r="B222" s="66" t="s">
        <v>83</v>
      </c>
      <c r="C222" s="77"/>
      <c r="D222" s="78"/>
      <c r="E222" s="78"/>
      <c r="F222" s="78"/>
      <c r="G222" s="50" t="s">
        <v>75</v>
      </c>
      <c r="H222" s="259">
        <f>H220-H221</f>
        <v>40386218.234946802</v>
      </c>
      <c r="I222" s="78"/>
      <c r="J222" s="78"/>
      <c r="K222" s="229"/>
    </row>
    <row r="223" spans="2:19">
      <c r="B223" s="71"/>
      <c r="C223" s="50"/>
      <c r="D223" s="50"/>
      <c r="E223" s="50"/>
      <c r="F223" s="50"/>
      <c r="G223" s="50"/>
      <c r="H223" s="80"/>
      <c r="I223" s="50"/>
      <c r="J223" s="50"/>
      <c r="K223" s="53"/>
    </row>
    <row r="224" spans="2:19">
      <c r="B224" s="66" t="s">
        <v>179</v>
      </c>
      <c r="C224" s="77"/>
      <c r="D224" s="78"/>
      <c r="E224" s="78"/>
      <c r="F224" s="78"/>
      <c r="G224" s="50" t="s">
        <v>176</v>
      </c>
      <c r="H224" s="260">
        <f>H198</f>
        <v>40178781.038900554</v>
      </c>
      <c r="I224" s="78"/>
      <c r="J224" s="78"/>
      <c r="K224" s="229"/>
      <c r="L224" s="231"/>
      <c r="M224" s="231" t="s">
        <v>177</v>
      </c>
    </row>
    <row r="225" spans="2:13">
      <c r="B225" s="66" t="s">
        <v>82</v>
      </c>
      <c r="C225" s="79"/>
      <c r="D225" s="78"/>
      <c r="E225" s="78"/>
      <c r="F225" s="78"/>
      <c r="G225" s="50" t="s">
        <v>176</v>
      </c>
      <c r="H225" s="262">
        <f>H221</f>
        <v>1529787.1254485287</v>
      </c>
      <c r="I225" s="78"/>
      <c r="J225" s="78"/>
      <c r="K225" s="229"/>
      <c r="L225" s="231"/>
      <c r="M225" s="261"/>
    </row>
    <row r="226" spans="2:13">
      <c r="B226" s="66" t="s">
        <v>180</v>
      </c>
      <c r="C226" s="77"/>
      <c r="D226" s="78"/>
      <c r="E226" s="78"/>
      <c r="F226" s="78"/>
      <c r="G226" s="50" t="s">
        <v>176</v>
      </c>
      <c r="H226" s="259">
        <f xml:space="preserve"> H224 - H225</f>
        <v>38648993.913452029</v>
      </c>
      <c r="I226" s="78"/>
      <c r="J226" s="78"/>
      <c r="K226" s="229"/>
    </row>
    <row r="227" spans="2:13">
      <c r="B227" s="72"/>
      <c r="C227" s="77"/>
      <c r="D227" s="78"/>
      <c r="E227" s="81"/>
      <c r="F227" s="78"/>
      <c r="G227" s="50"/>
      <c r="H227" s="82"/>
      <c r="I227" s="78"/>
      <c r="J227" s="78"/>
      <c r="K227" s="229"/>
    </row>
    <row r="228" spans="2:13">
      <c r="B228" s="83" t="s">
        <v>84</v>
      </c>
      <c r="C228" s="77"/>
      <c r="D228" s="78"/>
      <c r="E228" s="78"/>
      <c r="F228" s="78"/>
      <c r="G228" s="50" t="s">
        <v>85</v>
      </c>
      <c r="H228" s="234">
        <v>0</v>
      </c>
      <c r="I228" s="78"/>
      <c r="J228" s="236" t="s">
        <v>168</v>
      </c>
      <c r="K228" s="230"/>
    </row>
    <row r="229" spans="2:13">
      <c r="B229" s="83" t="s">
        <v>86</v>
      </c>
      <c r="C229" s="77"/>
      <c r="D229" s="78"/>
      <c r="E229" s="78"/>
      <c r="F229" s="78"/>
      <c r="G229" s="50" t="s">
        <v>85</v>
      </c>
      <c r="H229" s="57">
        <f>(( (H226) / H222) - 1)*100%</f>
        <v>-4.3015275938649955E-2</v>
      </c>
      <c r="I229" s="78"/>
      <c r="J229" s="236" t="s">
        <v>169</v>
      </c>
      <c r="K229" s="230"/>
    </row>
    <row r="230" spans="2:13">
      <c r="B230" s="84"/>
      <c r="C230" s="59"/>
      <c r="D230" s="59"/>
      <c r="E230" s="59"/>
      <c r="F230" s="59"/>
      <c r="G230" s="59"/>
      <c r="H230" s="59"/>
      <c r="I230" s="59"/>
      <c r="J230" s="59"/>
      <c r="K230" s="60"/>
    </row>
  </sheetData>
  <conditionalFormatting sqref="H227 H229">
    <cfRule type="cellIs" dxfId="4" priority="7" stopIfTrue="1" operator="equal">
      <formula>"NORMVOLUME VOLDOET NIET"</formula>
    </cfRule>
  </conditionalFormatting>
  <conditionalFormatting sqref="G211">
    <cfRule type="cellIs" dxfId="3" priority="4" stopIfTrue="1" operator="equal">
      <formula>"NORMVOLUME VOLDOET NIET"</formula>
    </cfRule>
  </conditionalFormatting>
  <conditionalFormatting sqref="H211">
    <cfRule type="cellIs" dxfId="2" priority="3" stopIfTrue="1" operator="equal">
      <formula>"NORMVOLUME VOLDOET NIET"</formula>
    </cfRule>
  </conditionalFormatting>
  <conditionalFormatting sqref="H202">
    <cfRule type="cellIs" dxfId="1" priority="2" stopIfTrue="1" operator="equal">
      <formula>"NORMVOLUME VOLDOET NIET"</formula>
    </cfRule>
  </conditionalFormatting>
  <conditionalFormatting sqref="G202">
    <cfRule type="cellIs" dxfId="0" priority="1" stopIfTrue="1" operator="equal">
      <formula>"NORMVOLUME VOLDOET NIET"</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9"/>
  <sheetViews>
    <sheetView showGridLines="0" zoomScaleNormal="100" workbookViewId="0"/>
  </sheetViews>
  <sheetFormatPr defaultRowHeight="12.75"/>
  <sheetData>
    <row r="3" spans="2:10" s="4" customFormat="1" ht="18" customHeight="1">
      <c r="B3" s="3" t="str">
        <f>"Deelmarktgrenzen Transporttarieven  "&amp;Contactgegevens!C13&amp;""</f>
        <v xml:space="preserve">Deelmarktgrenzen Transporttarieven  Westland Infra Netbeheer B.V. </v>
      </c>
      <c r="C3" s="3"/>
      <c r="D3" s="3"/>
      <c r="E3" s="3"/>
    </row>
    <row r="6" spans="2:10">
      <c r="B6" s="44" t="s">
        <v>87</v>
      </c>
      <c r="C6" s="32"/>
      <c r="D6" s="32"/>
      <c r="E6" s="32"/>
      <c r="F6" s="32"/>
      <c r="G6" s="32" t="s">
        <v>88</v>
      </c>
      <c r="H6" s="32"/>
      <c r="I6" s="32"/>
      <c r="J6" s="45"/>
    </row>
    <row r="7" spans="2:10">
      <c r="B7" s="85"/>
      <c r="C7" s="85"/>
      <c r="D7" s="85"/>
      <c r="E7" s="86"/>
      <c r="F7" s="86"/>
      <c r="G7" s="85"/>
      <c r="H7" s="87"/>
      <c r="I7" s="87"/>
      <c r="J7" s="87"/>
    </row>
    <row r="8" spans="2:10">
      <c r="B8" s="88" t="s">
        <v>30</v>
      </c>
      <c r="C8" s="89"/>
      <c r="D8" s="90"/>
      <c r="E8" s="91"/>
      <c r="F8" s="91"/>
      <c r="G8" s="92"/>
      <c r="H8" s="93"/>
      <c r="I8" s="93"/>
      <c r="J8" s="94"/>
    </row>
    <row r="9" spans="2:10">
      <c r="B9" s="95" t="s">
        <v>89</v>
      </c>
      <c r="C9" s="96"/>
      <c r="D9" s="97"/>
      <c r="E9" s="98"/>
      <c r="F9" s="98"/>
      <c r="G9" s="99"/>
      <c r="H9" s="100"/>
      <c r="I9" s="100"/>
      <c r="J9" s="101"/>
    </row>
    <row r="10" spans="2:10">
      <c r="B10" s="95" t="s">
        <v>36</v>
      </c>
      <c r="C10" s="96"/>
      <c r="D10" s="97"/>
      <c r="E10" s="98"/>
      <c r="F10" s="98"/>
      <c r="G10" s="99"/>
      <c r="H10" s="100"/>
      <c r="I10" s="100"/>
      <c r="J10" s="101"/>
    </row>
    <row r="11" spans="2:10">
      <c r="B11" s="95" t="s">
        <v>90</v>
      </c>
      <c r="C11" s="96"/>
      <c r="D11" s="97"/>
      <c r="E11" s="98"/>
      <c r="F11" s="98"/>
      <c r="G11" s="99"/>
      <c r="H11" s="100"/>
      <c r="I11" s="100"/>
      <c r="J11" s="101"/>
    </row>
    <row r="12" spans="2:10">
      <c r="B12" s="95" t="s">
        <v>38</v>
      </c>
      <c r="C12" s="96"/>
      <c r="D12" s="97"/>
      <c r="E12" s="98"/>
      <c r="F12" s="98"/>
      <c r="G12" s="99"/>
      <c r="H12" s="100"/>
      <c r="I12" s="100"/>
      <c r="J12" s="101"/>
    </row>
    <row r="13" spans="2:10">
      <c r="B13" s="102" t="s">
        <v>91</v>
      </c>
      <c r="C13" s="103"/>
      <c r="D13" s="104"/>
      <c r="E13" s="105"/>
      <c r="F13" s="105"/>
      <c r="G13" s="106"/>
      <c r="H13" s="107"/>
      <c r="I13" s="107"/>
      <c r="J13" s="108"/>
    </row>
    <row r="14" spans="2:10">
      <c r="B14" s="109"/>
      <c r="C14" s="90"/>
      <c r="D14" s="110"/>
      <c r="E14" s="91"/>
      <c r="F14" s="91"/>
      <c r="G14" s="109"/>
      <c r="H14" s="111"/>
      <c r="I14" s="111"/>
      <c r="J14" s="111"/>
    </row>
    <row r="15" spans="2:10">
      <c r="B15" s="88" t="s">
        <v>142</v>
      </c>
      <c r="C15" s="90"/>
      <c r="D15" s="110"/>
      <c r="E15" s="91"/>
      <c r="F15" s="91"/>
      <c r="G15" s="198"/>
      <c r="H15" s="198"/>
      <c r="I15" s="198"/>
      <c r="J15" s="199"/>
    </row>
    <row r="16" spans="2:10">
      <c r="B16" s="95" t="s">
        <v>143</v>
      </c>
      <c r="C16" s="87"/>
      <c r="D16" s="87"/>
      <c r="E16" s="87"/>
      <c r="F16" s="87"/>
      <c r="G16" s="99" t="s">
        <v>260</v>
      </c>
      <c r="H16" s="100"/>
      <c r="I16" s="100"/>
      <c r="J16" s="101"/>
    </row>
    <row r="17" spans="2:10">
      <c r="B17" s="102" t="s">
        <v>46</v>
      </c>
      <c r="C17" s="112"/>
      <c r="D17" s="112"/>
      <c r="E17" s="112"/>
      <c r="F17" s="112"/>
      <c r="G17" s="106" t="s">
        <v>252</v>
      </c>
      <c r="H17" s="107"/>
      <c r="I17" s="107"/>
      <c r="J17" s="108"/>
    </row>
    <row r="18" spans="2:10">
      <c r="B18" s="111"/>
      <c r="C18" s="111"/>
      <c r="D18" s="111"/>
      <c r="E18" s="111"/>
      <c r="F18" s="111"/>
      <c r="G18" s="111"/>
      <c r="H18" s="111"/>
      <c r="I18" s="111"/>
      <c r="J18" s="111"/>
    </row>
    <row r="19" spans="2:10">
      <c r="B19" s="113" t="s">
        <v>48</v>
      </c>
      <c r="C19" s="114"/>
      <c r="D19" s="114"/>
      <c r="E19" s="114"/>
      <c r="F19" s="114"/>
      <c r="G19" s="115" t="s">
        <v>251</v>
      </c>
      <c r="H19" s="116"/>
      <c r="I19" s="116"/>
      <c r="J19" s="117"/>
    </row>
    <row r="20" spans="2:10">
      <c r="B20" s="111"/>
      <c r="C20" s="111"/>
      <c r="D20" s="111"/>
      <c r="E20" s="111"/>
      <c r="F20" s="111"/>
      <c r="G20" s="111"/>
      <c r="H20" s="111"/>
      <c r="I20" s="111"/>
      <c r="J20" s="111"/>
    </row>
    <row r="21" spans="2:10">
      <c r="B21" s="44" t="s">
        <v>92</v>
      </c>
      <c r="C21" s="32"/>
      <c r="D21" s="32"/>
      <c r="E21" s="32"/>
      <c r="F21" s="32"/>
      <c r="G21" s="32"/>
      <c r="H21" s="32"/>
      <c r="I21" s="32"/>
      <c r="J21" s="45"/>
    </row>
    <row r="22" spans="2:10">
      <c r="B22" s="118" t="s">
        <v>54</v>
      </c>
      <c r="C22" s="87"/>
      <c r="D22" s="87"/>
      <c r="E22" s="87"/>
      <c r="F22" s="87"/>
      <c r="G22" s="119"/>
      <c r="H22" s="87"/>
      <c r="I22" s="87"/>
      <c r="J22" s="120"/>
    </row>
    <row r="23" spans="2:10">
      <c r="B23" s="118" t="s">
        <v>55</v>
      </c>
      <c r="C23" s="87"/>
      <c r="D23" s="87"/>
      <c r="E23" s="87"/>
      <c r="F23" s="87"/>
      <c r="G23" s="119"/>
      <c r="H23" s="87"/>
      <c r="I23" s="87"/>
      <c r="J23" s="120"/>
    </row>
    <row r="24" spans="2:10">
      <c r="B24" s="118" t="s">
        <v>56</v>
      </c>
      <c r="C24" s="87"/>
      <c r="D24" s="87"/>
      <c r="E24" s="87"/>
      <c r="F24" s="87"/>
      <c r="G24" s="119"/>
      <c r="H24" s="87"/>
      <c r="I24" s="87"/>
      <c r="J24" s="120"/>
    </row>
    <row r="25" spans="2:10">
      <c r="B25" s="118" t="s">
        <v>57</v>
      </c>
      <c r="C25" s="87"/>
      <c r="D25" s="87"/>
      <c r="E25" s="87"/>
      <c r="F25" s="87"/>
      <c r="G25" s="119"/>
      <c r="H25" s="87"/>
      <c r="I25" s="87"/>
      <c r="J25" s="120"/>
    </row>
    <row r="26" spans="2:10">
      <c r="B26" s="118" t="s">
        <v>199</v>
      </c>
      <c r="C26" s="87"/>
      <c r="D26" s="87"/>
      <c r="E26" s="87"/>
      <c r="F26" s="87"/>
      <c r="G26" s="119"/>
      <c r="H26" s="87"/>
      <c r="I26" s="87"/>
      <c r="J26" s="120"/>
    </row>
    <row r="27" spans="2:10">
      <c r="B27" s="118" t="s">
        <v>198</v>
      </c>
      <c r="C27" s="118"/>
      <c r="D27" s="87"/>
      <c r="E27" s="87"/>
      <c r="F27" s="87"/>
      <c r="G27" s="119"/>
      <c r="H27" s="87"/>
      <c r="I27" s="87"/>
      <c r="J27" s="120"/>
    </row>
    <row r="28" spans="2:10">
      <c r="B28" s="121" t="s">
        <v>58</v>
      </c>
      <c r="C28" s="112"/>
      <c r="D28" s="112"/>
      <c r="E28" s="112"/>
      <c r="F28" s="112"/>
      <c r="G28" s="122"/>
      <c r="H28" s="112"/>
      <c r="I28" s="112"/>
      <c r="J28" s="123"/>
    </row>
    <row r="29" spans="2:10">
      <c r="B29" s="124" t="s">
        <v>93</v>
      </c>
      <c r="C29" s="87"/>
      <c r="D29" s="87"/>
      <c r="E29" s="87"/>
      <c r="F29" s="87"/>
      <c r="G29" s="87"/>
      <c r="H29" s="125"/>
      <c r="I29" s="125"/>
      <c r="J29" s="12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showGridLines="0" showZeros="0" zoomScale="85" zoomScaleNormal="85" workbookViewId="0"/>
  </sheetViews>
  <sheetFormatPr defaultRowHeight="12.75"/>
  <cols>
    <col min="1" max="1" width="4.42578125" style="127" customWidth="1"/>
    <col min="2" max="2" width="4.42578125" style="128" customWidth="1"/>
    <col min="3" max="3" width="51.140625" style="128" customWidth="1"/>
    <col min="4" max="4" width="16.42578125" style="128" bestFit="1" customWidth="1"/>
    <col min="5" max="9" width="10.7109375" style="128" customWidth="1"/>
    <col min="10" max="10" width="9.140625" style="127"/>
    <col min="11" max="16384" width="9.140625" style="128"/>
  </cols>
  <sheetData>
    <row r="1" spans="2:11" ht="30">
      <c r="B1" s="126"/>
      <c r="C1" s="126"/>
      <c r="D1" s="126"/>
      <c r="E1" s="126"/>
      <c r="F1" s="126"/>
      <c r="G1" s="126"/>
      <c r="H1" s="126"/>
      <c r="I1" s="126"/>
      <c r="K1" s="127"/>
    </row>
    <row r="3" spans="2:11" s="4" customFormat="1" ht="18" customHeight="1">
      <c r="B3" s="3" t="s">
        <v>94</v>
      </c>
      <c r="C3" s="3"/>
      <c r="D3" s="3"/>
    </row>
    <row r="4" spans="2:11">
      <c r="B4" s="129"/>
      <c r="C4" s="127"/>
      <c r="D4" s="127"/>
      <c r="E4" s="127"/>
      <c r="F4" s="127"/>
      <c r="G4" s="127"/>
      <c r="H4" s="127"/>
      <c r="I4" s="127"/>
      <c r="K4" s="127"/>
    </row>
    <row r="5" spans="2:11">
      <c r="B5" s="129"/>
      <c r="C5" s="127"/>
      <c r="D5" s="127"/>
      <c r="E5" s="127"/>
      <c r="F5" s="127"/>
      <c r="G5" s="127"/>
      <c r="H5" s="127"/>
      <c r="I5" s="127"/>
      <c r="K5" s="127"/>
    </row>
    <row r="6" spans="2:11">
      <c r="B6" s="130"/>
      <c r="C6" s="131" t="s">
        <v>95</v>
      </c>
      <c r="D6" s="132" t="s">
        <v>182</v>
      </c>
      <c r="E6" s="133" t="s">
        <v>96</v>
      </c>
      <c r="F6" s="133" t="s">
        <v>97</v>
      </c>
      <c r="G6" s="133" t="s">
        <v>98</v>
      </c>
      <c r="H6" s="133" t="s">
        <v>99</v>
      </c>
      <c r="I6" s="134"/>
    </row>
    <row r="7" spans="2:11">
      <c r="B7" s="130"/>
      <c r="C7" s="200" t="str">
        <f>Tarievenvoorstel!B146</f>
        <v>≤3*25A + ≤1*80A</v>
      </c>
      <c r="D7" s="135">
        <f>Tarievenvoorstel!L146</f>
        <v>642.98</v>
      </c>
      <c r="E7" s="136">
        <v>142.88</v>
      </c>
      <c r="F7" s="136">
        <v>142.88</v>
      </c>
      <c r="G7" s="136">
        <v>357.21</v>
      </c>
      <c r="H7" s="298">
        <f t="shared" ref="H7:H29" si="0">(D7-E7-F7-G7)</f>
        <v>1.0000000000047748E-2</v>
      </c>
      <c r="I7" s="137"/>
    </row>
    <row r="8" spans="2:11">
      <c r="B8" s="130"/>
      <c r="C8" s="201" t="str">
        <f>Tarievenvoorstel!B147</f>
        <v>&gt;3*25A ≤ 3*35A</v>
      </c>
      <c r="D8" s="138">
        <f>Tarievenvoorstel!L147</f>
        <v>706.56</v>
      </c>
      <c r="E8" s="139">
        <v>145.18</v>
      </c>
      <c r="F8" s="139">
        <v>198.42</v>
      </c>
      <c r="G8" s="139">
        <v>362.96</v>
      </c>
      <c r="H8" s="299">
        <f t="shared" si="0"/>
        <v>-5.6843418860808015E-14</v>
      </c>
      <c r="I8" s="137"/>
    </row>
    <row r="9" spans="2:11">
      <c r="B9" s="130"/>
      <c r="C9" s="201" t="str">
        <f>Tarievenvoorstel!B148</f>
        <v>&gt;3*35A ≤ 3*50A</v>
      </c>
      <c r="D9" s="138">
        <f>Tarievenvoorstel!L148</f>
        <v>981.11</v>
      </c>
      <c r="E9" s="139">
        <v>278.05</v>
      </c>
      <c r="F9" s="139">
        <v>266.13</v>
      </c>
      <c r="G9" s="139">
        <v>436.93</v>
      </c>
      <c r="H9" s="299">
        <f t="shared" si="0"/>
        <v>-5.6843418860808015E-14</v>
      </c>
      <c r="I9" s="137"/>
    </row>
    <row r="10" spans="2:11">
      <c r="B10" s="130"/>
      <c r="C10" s="201" t="str">
        <f>Tarievenvoorstel!B149</f>
        <v>&gt;3*50A ≤ 3*63A</v>
      </c>
      <c r="D10" s="138">
        <f>Tarievenvoorstel!L149</f>
        <v>1112.06</v>
      </c>
      <c r="E10" s="139">
        <v>315.16000000000003</v>
      </c>
      <c r="F10" s="139">
        <v>301.64999999999998</v>
      </c>
      <c r="G10" s="139">
        <v>495.25</v>
      </c>
      <c r="H10" s="299">
        <f t="shared" si="0"/>
        <v>-1.1368683772161603E-13</v>
      </c>
      <c r="I10" s="137"/>
    </row>
    <row r="11" spans="2:11">
      <c r="B11" s="130"/>
      <c r="C11" s="201" t="str">
        <f>Tarievenvoorstel!B150</f>
        <v>&gt;3*63A ≤ 3*80A</v>
      </c>
      <c r="D11" s="138">
        <f>Tarievenvoorstel!L150</f>
        <v>1179.95</v>
      </c>
      <c r="E11" s="139">
        <v>334.4</v>
      </c>
      <c r="F11" s="139">
        <v>320.07</v>
      </c>
      <c r="G11" s="139">
        <v>525.48</v>
      </c>
      <c r="H11" s="299">
        <f t="shared" si="0"/>
        <v>0</v>
      </c>
      <c r="I11" s="137"/>
    </row>
    <row r="12" spans="2:11">
      <c r="B12" s="130"/>
      <c r="C12" s="201">
        <f>Tarievenvoorstel!B151</f>
        <v>0</v>
      </c>
      <c r="D12" s="138">
        <f>Tarievenvoorstel!L151</f>
        <v>0</v>
      </c>
      <c r="E12" s="139"/>
      <c r="F12" s="139"/>
      <c r="G12" s="139"/>
      <c r="H12" s="299">
        <f t="shared" si="0"/>
        <v>0</v>
      </c>
      <c r="I12" s="137"/>
    </row>
    <row r="13" spans="2:11">
      <c r="B13" s="130"/>
      <c r="C13" s="201" t="str">
        <f>Tarievenvoorstel!B152</f>
        <v xml:space="preserve">  </v>
      </c>
      <c r="D13" s="138">
        <f>Tarievenvoorstel!L152</f>
        <v>0</v>
      </c>
      <c r="E13" s="139"/>
      <c r="F13" s="139"/>
      <c r="G13" s="139"/>
      <c r="H13" s="299">
        <f t="shared" si="0"/>
        <v>0</v>
      </c>
      <c r="I13" s="137"/>
    </row>
    <row r="14" spans="2:11">
      <c r="B14" s="130"/>
      <c r="C14" s="201" t="str">
        <f>Tarievenvoorstel!B155</f>
        <v>&gt;3*80A ≤ 3*200A af sec. zijde LS</v>
      </c>
      <c r="D14" s="138">
        <f>Tarievenvoorstel!L155</f>
        <v>4203.8200000000006</v>
      </c>
      <c r="E14" s="139">
        <v>578.51</v>
      </c>
      <c r="F14" s="139">
        <v>2420.09</v>
      </c>
      <c r="G14" s="139">
        <v>1205.22</v>
      </c>
      <c r="H14" s="299">
        <f t="shared" si="0"/>
        <v>2.2737367544323206E-13</v>
      </c>
      <c r="I14" s="137"/>
    </row>
    <row r="15" spans="2:11">
      <c r="B15" s="130"/>
      <c r="C15" s="201" t="str">
        <f>Tarievenvoorstel!B156</f>
        <v>&gt;3*200A ≤ 3*250A af sec. zijde LS</v>
      </c>
      <c r="D15" s="138">
        <f>Tarievenvoorstel!L156</f>
        <v>4488.67</v>
      </c>
      <c r="E15" s="139">
        <v>702.11</v>
      </c>
      <c r="F15" s="139">
        <v>2430.7600000000002</v>
      </c>
      <c r="G15" s="139">
        <v>1355.8</v>
      </c>
      <c r="H15" s="299">
        <f t="shared" si="0"/>
        <v>-2.2737367544323206E-13</v>
      </c>
      <c r="I15" s="137"/>
    </row>
    <row r="16" spans="2:11">
      <c r="B16" s="130"/>
      <c r="C16" s="201" t="str">
        <f>Tarievenvoorstel!B157</f>
        <v>&gt;3*250A ≤ 3*400A af sec. zijde LS</v>
      </c>
      <c r="D16" s="138">
        <f>Tarievenvoorstel!L157</f>
        <v>4648.4800000000005</v>
      </c>
      <c r="E16" s="139">
        <v>861.91</v>
      </c>
      <c r="F16" s="139">
        <v>2430.77</v>
      </c>
      <c r="G16" s="139">
        <v>1355.81</v>
      </c>
      <c r="H16" s="299">
        <f t="shared" si="0"/>
        <v>-9.999999999308784E-3</v>
      </c>
      <c r="I16" s="137"/>
    </row>
    <row r="17" spans="2:9">
      <c r="B17" s="130"/>
      <c r="C17" s="201" t="str">
        <f>Tarievenvoorstel!B158</f>
        <v>&gt;3*400A ≤ 3*480A af sec. zijde LS</v>
      </c>
      <c r="D17" s="138">
        <f>Tarievenvoorstel!L158</f>
        <v>4648.4800000000005</v>
      </c>
      <c r="E17" s="139">
        <v>861.91</v>
      </c>
      <c r="F17" s="139">
        <v>2430.77</v>
      </c>
      <c r="G17" s="139">
        <v>1355.81</v>
      </c>
      <c r="H17" s="299">
        <f t="shared" si="0"/>
        <v>-9.999999999308784E-3</v>
      </c>
      <c r="I17" s="137"/>
    </row>
    <row r="18" spans="2:9">
      <c r="B18" s="130"/>
      <c r="C18" s="201" t="str">
        <f>Tarievenvoorstel!B159</f>
        <v>&gt;3*480A ≤ 3*500A af sec. zijde LS</v>
      </c>
      <c r="D18" s="138">
        <f>Tarievenvoorstel!L159</f>
        <v>6101.27</v>
      </c>
      <c r="E18" s="139">
        <v>1452.68</v>
      </c>
      <c r="F18" s="139">
        <v>1985.33</v>
      </c>
      <c r="G18" s="139">
        <v>2663.25</v>
      </c>
      <c r="H18" s="299">
        <f t="shared" si="0"/>
        <v>1.0000000000218279E-2</v>
      </c>
      <c r="I18" s="137"/>
    </row>
    <row r="19" spans="2:9">
      <c r="B19" s="130"/>
      <c r="C19" s="201" t="str">
        <f>Tarievenvoorstel!B160</f>
        <v>&gt;3*500A ≤ 3*750A af sec. zijde LS</v>
      </c>
      <c r="D19" s="138">
        <f>Tarievenvoorstel!L160</f>
        <v>6101.27</v>
      </c>
      <c r="E19" s="139">
        <v>1452.68</v>
      </c>
      <c r="F19" s="139">
        <v>1985.33</v>
      </c>
      <c r="G19" s="139">
        <v>2663.25</v>
      </c>
      <c r="H19" s="299">
        <f t="shared" si="0"/>
        <v>1.0000000000218279E-2</v>
      </c>
      <c r="I19" s="137"/>
    </row>
    <row r="20" spans="2:9">
      <c r="B20" s="130"/>
      <c r="C20" s="201" t="str">
        <f>Tarievenvoorstel!B161</f>
        <v>&gt;3*750A ≤ 3*1200A af sec. zijde LS</v>
      </c>
      <c r="D20" s="138">
        <f>Tarievenvoorstel!L161</f>
        <v>11171.49</v>
      </c>
      <c r="E20" s="139">
        <v>1358.1</v>
      </c>
      <c r="F20" s="139">
        <v>1840.01</v>
      </c>
      <c r="G20" s="139">
        <v>7973.38</v>
      </c>
      <c r="H20" s="299">
        <f t="shared" si="0"/>
        <v>-9.0949470177292824E-13</v>
      </c>
      <c r="I20" s="137"/>
    </row>
    <row r="21" spans="2:9">
      <c r="B21" s="130"/>
      <c r="C21" s="201" t="str">
        <f>Tarievenvoorstel!B162</f>
        <v>&gt;3*1200A ≤ 3*1500A af sec. zijde LS</v>
      </c>
      <c r="D21" s="138">
        <f>Tarievenvoorstel!L162</f>
        <v>12517.27</v>
      </c>
      <c r="E21" s="139">
        <v>1146.8699999999999</v>
      </c>
      <c r="F21" s="139">
        <v>1474.55</v>
      </c>
      <c r="G21" s="139">
        <v>9895.85</v>
      </c>
      <c r="H21" s="299">
        <f t="shared" si="0"/>
        <v>1.8189894035458565E-12</v>
      </c>
      <c r="I21" s="137"/>
    </row>
    <row r="22" spans="2:9">
      <c r="B22" s="130"/>
      <c r="C22" s="201" t="str">
        <f>Tarievenvoorstel!B163</f>
        <v>&gt;3*1500A ≤ 3*1600A af sec. zijde LS</v>
      </c>
      <c r="D22" s="138">
        <f>Tarievenvoorstel!L163</f>
        <v>19563.560000000001</v>
      </c>
      <c r="E22" s="139">
        <v>1758.52</v>
      </c>
      <c r="F22" s="139">
        <v>2198.15</v>
      </c>
      <c r="G22" s="139">
        <v>15606.88</v>
      </c>
      <c r="H22" s="299"/>
      <c r="I22" s="137"/>
    </row>
    <row r="23" spans="2:9">
      <c r="B23" s="130"/>
      <c r="C23" s="201" t="str">
        <f>Tarievenvoorstel!B164</f>
        <v>≥ 1MW ≤ 2,4MVA</v>
      </c>
      <c r="D23" s="138">
        <f>Tarievenvoorstel!L164</f>
        <v>55690.14</v>
      </c>
      <c r="E23" s="139">
        <v>3147.7</v>
      </c>
      <c r="F23" s="139">
        <v>49394.73</v>
      </c>
      <c r="G23" s="139">
        <v>3147.7</v>
      </c>
      <c r="H23" s="299">
        <f t="shared" si="0"/>
        <v>9.999999999308784E-3</v>
      </c>
      <c r="I23" s="137"/>
    </row>
    <row r="24" spans="2:9">
      <c r="B24" s="130"/>
      <c r="C24" s="201" t="str">
        <f>Tarievenvoorstel!B165</f>
        <v>&gt;2,4MVA ≤ 10MVA</v>
      </c>
      <c r="D24" s="138">
        <f>Tarievenvoorstel!L165</f>
        <v>169492.69999999998</v>
      </c>
      <c r="E24" s="139">
        <v>116223.57</v>
      </c>
      <c r="F24" s="139">
        <v>50121.41</v>
      </c>
      <c r="G24" s="139">
        <v>3147.72</v>
      </c>
      <c r="H24" s="299"/>
      <c r="I24" s="137"/>
    </row>
    <row r="25" spans="2:9">
      <c r="B25" s="130"/>
      <c r="C25" s="201">
        <f>Tarievenvoorstel!B166</f>
        <v>0</v>
      </c>
      <c r="D25" s="138">
        <f>Tarievenvoorstel!L166</f>
        <v>0</v>
      </c>
      <c r="E25" s="139"/>
      <c r="F25" s="139"/>
      <c r="G25" s="139"/>
      <c r="H25" s="194"/>
      <c r="I25" s="137"/>
    </row>
    <row r="26" spans="2:9">
      <c r="B26" s="130"/>
      <c r="C26" s="201" t="str">
        <f>Tarievenvoorstel!B167</f>
        <v xml:space="preserve">  </v>
      </c>
      <c r="D26" s="138">
        <f>Tarievenvoorstel!L167</f>
        <v>0</v>
      </c>
      <c r="E26" s="139"/>
      <c r="F26" s="139"/>
      <c r="G26" s="139"/>
      <c r="H26" s="194"/>
      <c r="I26" s="137"/>
    </row>
    <row r="27" spans="2:9">
      <c r="B27" s="130"/>
      <c r="C27" s="201" t="str">
        <f>Tarievenvoorstel!B168</f>
        <v xml:space="preserve">  </v>
      </c>
      <c r="D27" s="138">
        <f>Tarievenvoorstel!L168</f>
        <v>0</v>
      </c>
      <c r="E27" s="139"/>
      <c r="F27" s="139"/>
      <c r="G27" s="139"/>
      <c r="H27" s="194"/>
      <c r="I27" s="137"/>
    </row>
    <row r="28" spans="2:9">
      <c r="B28" s="130"/>
      <c r="C28" s="201" t="str">
        <f>Tarievenvoorstel!B169</f>
        <v xml:space="preserve">  </v>
      </c>
      <c r="D28" s="138">
        <f>Tarievenvoorstel!L169</f>
        <v>0</v>
      </c>
      <c r="E28" s="139"/>
      <c r="F28" s="139"/>
      <c r="G28" s="139"/>
      <c r="H28" s="194"/>
      <c r="I28" s="137"/>
    </row>
    <row r="29" spans="2:9">
      <c r="B29" s="130"/>
      <c r="C29" s="202" t="str">
        <f>Tarievenvoorstel!B170</f>
        <v xml:space="preserve">  </v>
      </c>
      <c r="D29" s="151">
        <f>Tarievenvoorstel!L170</f>
        <v>0</v>
      </c>
      <c r="E29" s="196"/>
      <c r="F29" s="196"/>
      <c r="G29" s="196"/>
      <c r="H29" s="195">
        <f t="shared" si="0"/>
        <v>0</v>
      </c>
      <c r="I29" s="137"/>
    </row>
    <row r="30" spans="2:9">
      <c r="B30" s="130"/>
      <c r="C30" s="140"/>
      <c r="D30" s="141"/>
      <c r="E30" s="142"/>
      <c r="F30" s="143"/>
      <c r="G30" s="143"/>
      <c r="H30" s="144"/>
      <c r="I30" s="137"/>
    </row>
    <row r="31" spans="2:9">
      <c r="B31" s="130"/>
      <c r="C31" s="140"/>
      <c r="D31" s="141"/>
      <c r="E31" s="142"/>
      <c r="F31" s="143"/>
      <c r="G31" s="143"/>
      <c r="H31" s="144"/>
      <c r="I31" s="145"/>
    </row>
    <row r="32" spans="2:9">
      <c r="B32" s="130"/>
      <c r="C32" s="131" t="s">
        <v>100</v>
      </c>
      <c r="D32" s="132" t="s">
        <v>182</v>
      </c>
      <c r="E32" s="146" t="s">
        <v>96</v>
      </c>
      <c r="F32" s="146" t="s">
        <v>97</v>
      </c>
      <c r="G32" s="146" t="s">
        <v>98</v>
      </c>
      <c r="H32" s="147" t="s">
        <v>99</v>
      </c>
      <c r="I32" s="145"/>
    </row>
    <row r="33" spans="2:9">
      <c r="B33" s="130"/>
      <c r="C33" s="200" t="str">
        <f>Tarievenvoorstel!B173</f>
        <v>≤1*6A (geschakeld net)</v>
      </c>
      <c r="D33" s="135">
        <f>Tarievenvoorstel!L173</f>
        <v>16.580000000000002</v>
      </c>
      <c r="E33" s="136"/>
      <c r="F33" s="136"/>
      <c r="G33" s="149">
        <v>16.580000000000002</v>
      </c>
      <c r="H33" s="193">
        <f t="shared" ref="H33:H50" si="1">(D33-E33-F33-G33)</f>
        <v>0</v>
      </c>
      <c r="I33" s="148"/>
    </row>
    <row r="34" spans="2:9">
      <c r="B34" s="130"/>
      <c r="C34" s="201" t="str">
        <f>Tarievenvoorstel!B174</f>
        <v>≤3*25A + ≤1*80A</v>
      </c>
      <c r="D34" s="138">
        <f>Tarievenvoorstel!L174</f>
        <v>23.84</v>
      </c>
      <c r="E34" s="139"/>
      <c r="F34" s="139"/>
      <c r="G34" s="150">
        <v>23.84</v>
      </c>
      <c r="H34" s="194">
        <f t="shared" si="1"/>
        <v>0</v>
      </c>
      <c r="I34" s="137"/>
    </row>
    <row r="35" spans="2:9">
      <c r="B35" s="130"/>
      <c r="C35" s="201" t="str">
        <f>Tarievenvoorstel!B175</f>
        <v>&gt;3*25A ≤ 3*35A</v>
      </c>
      <c r="D35" s="138">
        <f>Tarievenvoorstel!L175</f>
        <v>23.84</v>
      </c>
      <c r="E35" s="139"/>
      <c r="F35" s="139"/>
      <c r="G35" s="150">
        <v>23.84</v>
      </c>
      <c r="H35" s="194">
        <f t="shared" si="1"/>
        <v>0</v>
      </c>
      <c r="I35" s="137"/>
    </row>
    <row r="36" spans="2:9">
      <c r="B36" s="130"/>
      <c r="C36" s="201" t="str">
        <f>Tarievenvoorstel!B176</f>
        <v>&gt;3*35A ≤ 3*50A</v>
      </c>
      <c r="D36" s="138">
        <f>Tarievenvoorstel!L176</f>
        <v>28.69</v>
      </c>
      <c r="E36" s="139"/>
      <c r="F36" s="139"/>
      <c r="G36" s="150">
        <v>28.69</v>
      </c>
      <c r="H36" s="194">
        <f t="shared" si="1"/>
        <v>0</v>
      </c>
      <c r="I36" s="137"/>
    </row>
    <row r="37" spans="2:9">
      <c r="B37" s="130"/>
      <c r="C37" s="201" t="str">
        <f>Tarievenvoorstel!B177</f>
        <v>&gt;3*50A ≤ 3*63A</v>
      </c>
      <c r="D37" s="138">
        <f>Tarievenvoorstel!L177</f>
        <v>28.69</v>
      </c>
      <c r="E37" s="139"/>
      <c r="F37" s="139"/>
      <c r="G37" s="150">
        <v>28.69</v>
      </c>
      <c r="H37" s="194">
        <f t="shared" si="1"/>
        <v>0</v>
      </c>
      <c r="I37" s="137"/>
    </row>
    <row r="38" spans="2:9">
      <c r="B38" s="130"/>
      <c r="C38" s="201" t="str">
        <f>Tarievenvoorstel!B178</f>
        <v>&gt;3*63A ≤ 3*80A</v>
      </c>
      <c r="D38" s="138">
        <f>Tarievenvoorstel!L178</f>
        <v>28.69</v>
      </c>
      <c r="E38" s="139"/>
      <c r="F38" s="139"/>
      <c r="G38" s="150">
        <v>28.69</v>
      </c>
      <c r="H38" s="194">
        <f t="shared" si="1"/>
        <v>0</v>
      </c>
      <c r="I38" s="137"/>
    </row>
    <row r="39" spans="2:9">
      <c r="B39" s="130"/>
      <c r="C39" s="201" t="str">
        <f>Tarievenvoorstel!B179</f>
        <v>&gt;3*80A ≤ 3*200A af sec. zijde LS</v>
      </c>
      <c r="D39" s="138">
        <f>Tarievenvoorstel!L179</f>
        <v>33.54</v>
      </c>
      <c r="E39" s="139"/>
      <c r="F39" s="139"/>
      <c r="G39" s="150">
        <v>33.54</v>
      </c>
      <c r="H39" s="194">
        <f t="shared" si="1"/>
        <v>0</v>
      </c>
      <c r="I39" s="137"/>
    </row>
    <row r="40" spans="2:9">
      <c r="B40" s="130"/>
      <c r="C40" s="201" t="str">
        <f>Tarievenvoorstel!B180</f>
        <v>&gt;3*200A ≤ 3*250A af sec. zijde LS</v>
      </c>
      <c r="D40" s="138">
        <f>Tarievenvoorstel!L180</f>
        <v>55.6</v>
      </c>
      <c r="E40" s="139"/>
      <c r="F40" s="139"/>
      <c r="G40" s="150">
        <v>55.6</v>
      </c>
      <c r="H40" s="194">
        <f t="shared" si="1"/>
        <v>0</v>
      </c>
      <c r="I40" s="137"/>
    </row>
    <row r="41" spans="2:9">
      <c r="B41" s="130"/>
      <c r="C41" s="201" t="str">
        <f>Tarievenvoorstel!B181</f>
        <v>&gt;3*250A ≤ 3*400A af sec. zijde LS</v>
      </c>
      <c r="D41" s="138">
        <f>Tarievenvoorstel!L181</f>
        <v>65.02</v>
      </c>
      <c r="E41" s="139"/>
      <c r="F41" s="139"/>
      <c r="G41" s="150">
        <v>65.02</v>
      </c>
      <c r="H41" s="194">
        <f t="shared" si="1"/>
        <v>0</v>
      </c>
      <c r="I41" s="137"/>
    </row>
    <row r="42" spans="2:9">
      <c r="B42" s="130"/>
      <c r="C42" s="201" t="str">
        <f>Tarievenvoorstel!B182</f>
        <v>&gt;3*400A ≤ 3*480A af sec. zijde LS</v>
      </c>
      <c r="D42" s="138">
        <f>Tarievenvoorstel!L182</f>
        <v>101.3</v>
      </c>
      <c r="E42" s="139"/>
      <c r="F42" s="139"/>
      <c r="G42" s="150">
        <v>101.3</v>
      </c>
      <c r="H42" s="194">
        <f t="shared" si="1"/>
        <v>0</v>
      </c>
      <c r="I42" s="137"/>
    </row>
    <row r="43" spans="2:9">
      <c r="B43" s="130"/>
      <c r="C43" s="201" t="str">
        <f>Tarievenvoorstel!B183</f>
        <v>&gt;3*480A ≤ 3*500A af sec. zijde LS</v>
      </c>
      <c r="D43" s="138">
        <f>Tarievenvoorstel!L183</f>
        <v>135.18</v>
      </c>
      <c r="E43" s="139"/>
      <c r="F43" s="139"/>
      <c r="G43" s="150">
        <v>135.18</v>
      </c>
      <c r="H43" s="194">
        <f t="shared" si="1"/>
        <v>0</v>
      </c>
      <c r="I43" s="137"/>
    </row>
    <row r="44" spans="2:9">
      <c r="B44" s="130"/>
      <c r="C44" s="201" t="str">
        <f>Tarievenvoorstel!B184</f>
        <v>&gt;3*500A ≤ 3*750A af sec. zijde LS</v>
      </c>
      <c r="D44" s="138">
        <f>Tarievenvoorstel!L184</f>
        <v>135.18</v>
      </c>
      <c r="E44" s="139"/>
      <c r="F44" s="139"/>
      <c r="G44" s="150">
        <v>135.18</v>
      </c>
      <c r="H44" s="194">
        <f t="shared" si="1"/>
        <v>0</v>
      </c>
      <c r="I44" s="137"/>
    </row>
    <row r="45" spans="2:9">
      <c r="B45" s="130"/>
      <c r="C45" s="201" t="str">
        <f>Tarievenvoorstel!B185</f>
        <v>&gt;3*750A ≤ 3*1200A af sec. zijde LS</v>
      </c>
      <c r="D45" s="138">
        <f>Tarievenvoorstel!L185</f>
        <v>285.8</v>
      </c>
      <c r="E45" s="139"/>
      <c r="F45" s="139"/>
      <c r="G45" s="150">
        <v>285.8</v>
      </c>
      <c r="H45" s="194">
        <f t="shared" si="1"/>
        <v>0</v>
      </c>
      <c r="I45" s="137"/>
    </row>
    <row r="46" spans="2:9">
      <c r="B46" s="130"/>
      <c r="C46" s="201" t="str">
        <f>Tarievenvoorstel!B186</f>
        <v>&gt;3*1200A ≤ 3*1500A af sec. zijde LS</v>
      </c>
      <c r="D46" s="138">
        <f>Tarievenvoorstel!L186</f>
        <v>301.77999999999997</v>
      </c>
      <c r="E46" s="139"/>
      <c r="F46" s="139"/>
      <c r="G46" s="150">
        <v>301.77999999999997</v>
      </c>
      <c r="H46" s="194">
        <f t="shared" si="1"/>
        <v>0</v>
      </c>
      <c r="I46" s="137"/>
    </row>
    <row r="47" spans="2:9">
      <c r="B47" s="130"/>
      <c r="C47" s="201" t="str">
        <f>Tarievenvoorstel!B187</f>
        <v>&gt;3*1500A ≤ 3*1600A af sec. zijde LS</v>
      </c>
      <c r="D47" s="138">
        <f>Tarievenvoorstel!L187</f>
        <v>518.72</v>
      </c>
      <c r="E47" s="139"/>
      <c r="F47" s="139"/>
      <c r="G47" s="150">
        <v>518.72</v>
      </c>
      <c r="H47" s="194">
        <f t="shared" si="1"/>
        <v>0</v>
      </c>
      <c r="I47" s="137"/>
    </row>
    <row r="48" spans="2:9">
      <c r="B48" s="130"/>
      <c r="C48" s="201" t="str">
        <f>Tarievenvoorstel!B188</f>
        <v>≥ 1MW ≤ 2,4MVA</v>
      </c>
      <c r="D48" s="138">
        <f>Tarievenvoorstel!L188</f>
        <v>121.9</v>
      </c>
      <c r="E48" s="139"/>
      <c r="F48" s="139"/>
      <c r="G48" s="150">
        <v>121.9</v>
      </c>
      <c r="H48" s="194">
        <f t="shared" si="1"/>
        <v>0</v>
      </c>
      <c r="I48" s="137"/>
    </row>
    <row r="49" spans="2:9">
      <c r="B49" s="130"/>
      <c r="C49" s="201" t="str">
        <f>Tarievenvoorstel!B189</f>
        <v>&gt;2,4MVA ≤ 10MVA</v>
      </c>
      <c r="D49" s="138">
        <f>Tarievenvoorstel!L189</f>
        <v>125.51</v>
      </c>
      <c r="E49" s="139"/>
      <c r="F49" s="139"/>
      <c r="G49" s="150">
        <v>125.51</v>
      </c>
      <c r="H49" s="194">
        <f t="shared" si="1"/>
        <v>0</v>
      </c>
      <c r="I49" s="137"/>
    </row>
    <row r="50" spans="2:9">
      <c r="B50" s="130"/>
      <c r="C50" s="202">
        <f>Tarievenvoorstel!B190</f>
        <v>0</v>
      </c>
      <c r="D50" s="151">
        <f>Tarievenvoorstel!L190</f>
        <v>0</v>
      </c>
      <c r="E50" s="196"/>
      <c r="F50" s="196"/>
      <c r="G50" s="197"/>
      <c r="H50" s="195">
        <f t="shared" si="1"/>
        <v>0</v>
      </c>
      <c r="I50" s="137"/>
    </row>
    <row r="51" spans="2:9">
      <c r="B51" s="130"/>
      <c r="I51" s="137"/>
    </row>
    <row r="52" spans="2:9">
      <c r="B52" s="130"/>
      <c r="I52" s="152"/>
    </row>
    <row r="53" spans="2:9">
      <c r="B53" s="130"/>
      <c r="C53" s="127"/>
      <c r="D53" s="127"/>
      <c r="E53" s="127"/>
      <c r="F53" s="127"/>
      <c r="G53" s="127"/>
      <c r="H53" s="127"/>
    </row>
    <row r="54" spans="2:9">
      <c r="B54" s="130"/>
    </row>
    <row r="55" spans="2:9" s="127" customFormat="1">
      <c r="C55" s="128"/>
      <c r="D55" s="128"/>
      <c r="E55" s="128"/>
      <c r="F55" s="128"/>
      <c r="G55" s="128"/>
      <c r="H55" s="128"/>
    </row>
  </sheetData>
  <pageMargins left="0.78740157480314965" right="0.78740157480314965" top="0.98425196850393704" bottom="0.98425196850393704" header="0.51181102362204722" footer="0.51181102362204722"/>
  <pageSetup paperSize="9" scale="76" orientation="landscape" r:id="rId1"/>
  <headerFooter alignWithMargins="0">
    <oddFooter>&amp;L&amp;"ScalaSans,Standaard"&amp;14Energiekamer NMa&amp;C&amp;"Times New Roman,Standaard"&amp;12-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showGridLines="0" showZeros="0" zoomScale="85" zoomScaleNormal="85" zoomScaleSheetLayoutView="55" workbookViewId="0"/>
  </sheetViews>
  <sheetFormatPr defaultRowHeight="12.75"/>
  <cols>
    <col min="1" max="1" width="4.7109375" style="160" customWidth="1"/>
    <col min="2" max="2" width="7.5703125" style="26" customWidth="1"/>
    <col min="3" max="3" width="2.85546875" style="26" customWidth="1"/>
    <col min="4" max="4" width="187.42578125" style="26" customWidth="1"/>
    <col min="5" max="5" width="5.5703125" style="26" customWidth="1"/>
    <col min="6" max="6" width="6.28515625" style="26" customWidth="1"/>
    <col min="7" max="16384" width="9.140625" style="26"/>
  </cols>
  <sheetData>
    <row r="1" spans="1:8" s="62" customFormat="1" ht="30">
      <c r="A1" s="153"/>
      <c r="B1" s="153"/>
      <c r="C1" s="154"/>
      <c r="D1" s="155"/>
      <c r="E1" s="156">
        <v>0</v>
      </c>
    </row>
    <row r="3" spans="1:8" s="4" customFormat="1" ht="18" customHeight="1">
      <c r="A3" s="157"/>
      <c r="B3" s="3" t="s">
        <v>101</v>
      </c>
      <c r="C3" s="3"/>
      <c r="D3" s="3"/>
      <c r="E3" s="3"/>
    </row>
    <row r="4" spans="1:8" s="158" customFormat="1" ht="18" customHeight="1">
      <c r="B4" s="159"/>
      <c r="C4" s="159"/>
      <c r="D4" s="159"/>
      <c r="E4" s="159"/>
    </row>
    <row r="5" spans="1:8" s="158" customFormat="1" ht="18" customHeight="1">
      <c r="B5" s="159"/>
      <c r="C5" s="159"/>
      <c r="D5" s="159"/>
      <c r="E5" s="159"/>
    </row>
    <row r="6" spans="1:8">
      <c r="C6" s="26" t="s">
        <v>102</v>
      </c>
      <c r="H6" s="62"/>
    </row>
    <row r="8" spans="1:8">
      <c r="D8" s="308"/>
      <c r="H8" s="62"/>
    </row>
    <row r="9" spans="1:8">
      <c r="D9" s="308"/>
    </row>
    <row r="10" spans="1:8">
      <c r="D10" s="308"/>
      <c r="H10" s="161"/>
    </row>
    <row r="11" spans="1:8">
      <c r="D11" s="308"/>
      <c r="H11" s="161"/>
    </row>
    <row r="12" spans="1:8">
      <c r="D12" s="308"/>
      <c r="H12" s="161"/>
    </row>
    <row r="13" spans="1:8">
      <c r="D13" s="308"/>
      <c r="H13" s="161"/>
    </row>
    <row r="14" spans="1:8">
      <c r="D14" s="308"/>
      <c r="H14" s="162"/>
    </row>
    <row r="15" spans="1:8">
      <c r="H15" s="162"/>
    </row>
    <row r="16" spans="1:8">
      <c r="C16" s="26" t="s">
        <v>103</v>
      </c>
      <c r="H16" s="162"/>
    </row>
    <row r="17" spans="3:8">
      <c r="H17" s="162"/>
    </row>
    <row r="18" spans="3:8">
      <c r="D18" s="308"/>
      <c r="H18" s="162"/>
    </row>
    <row r="19" spans="3:8">
      <c r="D19" s="308"/>
      <c r="H19" s="162"/>
    </row>
    <row r="20" spans="3:8">
      <c r="D20" s="308"/>
      <c r="H20" s="162"/>
    </row>
    <row r="21" spans="3:8">
      <c r="D21" s="308"/>
      <c r="H21" s="162"/>
    </row>
    <row r="22" spans="3:8">
      <c r="D22" s="308"/>
    </row>
    <row r="23" spans="3:8">
      <c r="D23" s="308"/>
    </row>
    <row r="24" spans="3:8">
      <c r="D24" s="308"/>
    </row>
    <row r="26" spans="3:8">
      <c r="C26" s="26" t="s">
        <v>104</v>
      </c>
    </row>
    <row r="28" spans="3:8">
      <c r="D28" s="308"/>
    </row>
    <row r="29" spans="3:8">
      <c r="D29" s="308"/>
    </row>
    <row r="30" spans="3:8">
      <c r="D30" s="308"/>
    </row>
    <row r="31" spans="3:8">
      <c r="D31" s="308"/>
    </row>
    <row r="32" spans="3:8">
      <c r="D32" s="308"/>
    </row>
    <row r="33" spans="3:4">
      <c r="D33" s="308"/>
    </row>
    <row r="34" spans="3:4">
      <c r="D34" s="308"/>
    </row>
    <row r="36" spans="3:4">
      <c r="C36" s="26" t="s">
        <v>105</v>
      </c>
    </row>
    <row r="38" spans="3:4">
      <c r="D38" s="308"/>
    </row>
    <row r="39" spans="3:4">
      <c r="D39" s="308"/>
    </row>
    <row r="40" spans="3:4">
      <c r="D40" s="308"/>
    </row>
    <row r="41" spans="3:4">
      <c r="D41" s="308"/>
    </row>
    <row r="42" spans="3:4">
      <c r="D42" s="308"/>
    </row>
    <row r="43" spans="3:4">
      <c r="D43" s="308"/>
    </row>
    <row r="44" spans="3:4">
      <c r="D44" s="308"/>
    </row>
    <row r="46" spans="3:4">
      <c r="C46" s="26" t="s">
        <v>106</v>
      </c>
    </row>
    <row r="48" spans="3:4">
      <c r="D48" s="308"/>
    </row>
    <row r="49" spans="3:4">
      <c r="D49" s="308"/>
    </row>
    <row r="50" spans="3:4">
      <c r="D50" s="308"/>
    </row>
    <row r="51" spans="3:4">
      <c r="D51" s="308"/>
    </row>
    <row r="52" spans="3:4">
      <c r="D52" s="308"/>
    </row>
    <row r="53" spans="3:4">
      <c r="D53" s="308"/>
    </row>
    <row r="54" spans="3:4">
      <c r="D54" s="308"/>
    </row>
    <row r="56" spans="3:4">
      <c r="C56" s="26" t="s">
        <v>107</v>
      </c>
    </row>
    <row r="58" spans="3:4">
      <c r="D58" s="308"/>
    </row>
    <row r="59" spans="3:4">
      <c r="D59" s="308"/>
    </row>
    <row r="60" spans="3:4">
      <c r="D60" s="308"/>
    </row>
    <row r="61" spans="3:4">
      <c r="D61" s="308"/>
    </row>
    <row r="62" spans="3:4">
      <c r="D62" s="308"/>
    </row>
    <row r="63" spans="3:4">
      <c r="D63" s="308"/>
    </row>
    <row r="64" spans="3:4">
      <c r="D64" s="308"/>
    </row>
    <row r="66" spans="3:4">
      <c r="C66" s="26" t="s">
        <v>108</v>
      </c>
    </row>
    <row r="68" spans="3:4">
      <c r="D68" s="308" t="s">
        <v>262</v>
      </c>
    </row>
    <row r="69" spans="3:4">
      <c r="D69" s="308"/>
    </row>
    <row r="70" spans="3:4">
      <c r="D70" s="308"/>
    </row>
    <row r="71" spans="3:4">
      <c r="D71" s="308"/>
    </row>
    <row r="72" spans="3:4">
      <c r="D72" s="308"/>
    </row>
    <row r="73" spans="3:4">
      <c r="D73" s="308"/>
    </row>
    <row r="74" spans="3:4">
      <c r="D74" s="308"/>
    </row>
    <row r="77" spans="3:4" ht="32.25" customHeight="1"/>
  </sheetData>
  <mergeCells count="7">
    <mergeCell ref="D68:D74"/>
    <mergeCell ref="D8:D14"/>
    <mergeCell ref="D18:D24"/>
    <mergeCell ref="D28:D34"/>
    <mergeCell ref="D38:D44"/>
    <mergeCell ref="D48:D54"/>
    <mergeCell ref="D58:D64"/>
  </mergeCells>
  <pageMargins left="0.78740157480314965" right="0.78740157480314965" top="0.98425196850393704" bottom="0.98425196850393704" header="0.51181102362204722" footer="0.51181102362204722"/>
  <pageSetup paperSize="9" scale="47" orientation="landscape" r:id="rId1"/>
  <headerFooter alignWithMargins="0">
    <oddFooter>&amp;L&amp;"ScalaSans,Standaard"&amp;14Energiekamer NMa&amp;C&amp;"Times New Roman,Standaard"&amp;12-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1"/>
  <sheetViews>
    <sheetView showGridLines="0" zoomScale="85" zoomScaleNormal="85" zoomScaleSheetLayoutView="100" workbookViewId="0"/>
  </sheetViews>
  <sheetFormatPr defaultRowHeight="12.75"/>
  <cols>
    <col min="1" max="1" width="4.28515625" style="1" customWidth="1"/>
    <col min="2" max="2" width="2.140625" style="125" customWidth="1"/>
    <col min="3" max="3" width="9.140625" style="125"/>
    <col min="4" max="4" width="96.7109375" style="125" customWidth="1"/>
    <col min="5" max="5" width="1.7109375" style="125" customWidth="1"/>
    <col min="6" max="6" width="10.42578125" style="125" bestFit="1" customWidth="1"/>
    <col min="7" max="7" width="3.140625" style="125" customWidth="1"/>
    <col min="8" max="8" width="60.140625" style="125" customWidth="1"/>
    <col min="9" max="9" width="3.85546875" style="125" customWidth="1"/>
    <col min="10" max="10" width="3.85546875" style="1" customWidth="1"/>
    <col min="11" max="16384" width="9.140625" style="125"/>
  </cols>
  <sheetData>
    <row r="2" spans="1:10" s="1" customFormat="1" ht="30">
      <c r="A2" s="153"/>
      <c r="B2" s="153"/>
      <c r="C2" s="163"/>
      <c r="D2" s="164"/>
      <c r="E2" s="154"/>
      <c r="F2" s="155"/>
      <c r="G2" s="156"/>
      <c r="H2" s="62"/>
      <c r="I2" s="62"/>
      <c r="J2" s="62"/>
    </row>
    <row r="3" spans="1:10" s="4" customFormat="1" ht="18" customHeight="1">
      <c r="B3" s="3" t="s">
        <v>109</v>
      </c>
      <c r="C3" s="3"/>
      <c r="D3" s="3"/>
      <c r="E3" s="3"/>
    </row>
    <row r="4" spans="1:10">
      <c r="A4" s="153"/>
      <c r="B4" s="165"/>
      <c r="J4" s="62"/>
    </row>
    <row r="5" spans="1:10">
      <c r="A5" s="153"/>
      <c r="B5" s="165"/>
      <c r="J5" s="62"/>
    </row>
    <row r="6" spans="1:10">
      <c r="A6" s="153"/>
      <c r="B6" s="165"/>
      <c r="C6" s="44" t="s">
        <v>110</v>
      </c>
      <c r="D6" s="166" t="s">
        <v>111</v>
      </c>
      <c r="E6" s="87"/>
      <c r="F6" s="44" t="s">
        <v>112</v>
      </c>
      <c r="G6" s="167"/>
      <c r="H6" s="166" t="s">
        <v>101</v>
      </c>
      <c r="I6" s="62"/>
      <c r="J6" s="125"/>
    </row>
    <row r="7" spans="1:10">
      <c r="A7" s="153"/>
      <c r="B7" s="165"/>
      <c r="G7" s="87"/>
      <c r="J7" s="62"/>
    </row>
    <row r="8" spans="1:10" ht="25.5">
      <c r="A8" s="153"/>
      <c r="B8" s="165"/>
      <c r="C8" s="168">
        <v>1</v>
      </c>
      <c r="D8" s="169" t="s">
        <v>183</v>
      </c>
      <c r="F8" s="300" t="s">
        <v>257</v>
      </c>
      <c r="G8" s="171"/>
      <c r="H8" s="172"/>
      <c r="J8" s="62"/>
    </row>
    <row r="9" spans="1:10">
      <c r="A9" s="153"/>
      <c r="B9" s="165"/>
      <c r="C9" s="168">
        <v>2</v>
      </c>
      <c r="D9" s="173" t="s">
        <v>113</v>
      </c>
      <c r="F9" s="300" t="s">
        <v>257</v>
      </c>
      <c r="G9" s="171"/>
      <c r="H9" s="172"/>
      <c r="J9" s="62"/>
    </row>
    <row r="10" spans="1:10">
      <c r="A10" s="153"/>
      <c r="B10" s="165"/>
      <c r="C10" s="168"/>
      <c r="D10" s="174" t="s">
        <v>114</v>
      </c>
      <c r="F10" s="170"/>
      <c r="G10" s="171"/>
      <c r="H10" s="172"/>
      <c r="J10" s="62"/>
    </row>
    <row r="11" spans="1:10">
      <c r="A11" s="153"/>
      <c r="B11" s="165"/>
      <c r="C11" s="168">
        <v>3</v>
      </c>
      <c r="D11" s="173" t="s">
        <v>115</v>
      </c>
      <c r="F11" s="300" t="s">
        <v>257</v>
      </c>
      <c r="G11" s="171"/>
      <c r="H11" s="172"/>
      <c r="J11" s="62"/>
    </row>
    <row r="12" spans="1:10" ht="25.5">
      <c r="A12" s="153"/>
      <c r="B12" s="165"/>
      <c r="C12" s="168">
        <v>4</v>
      </c>
      <c r="D12" s="174" t="s">
        <v>116</v>
      </c>
      <c r="F12" s="300" t="s">
        <v>257</v>
      </c>
      <c r="G12" s="171"/>
      <c r="H12" s="172"/>
      <c r="J12" s="62"/>
    </row>
    <row r="13" spans="1:10">
      <c r="A13" s="153"/>
      <c r="B13" s="165"/>
      <c r="C13" s="168"/>
      <c r="D13" s="174"/>
      <c r="F13" s="160"/>
      <c r="G13" s="160"/>
      <c r="H13" s="175"/>
      <c r="J13" s="62"/>
    </row>
    <row r="14" spans="1:10" ht="51">
      <c r="A14" s="153"/>
      <c r="B14" s="165"/>
      <c r="C14" s="168">
        <v>5</v>
      </c>
      <c r="D14" s="169" t="s">
        <v>117</v>
      </c>
      <c r="F14" s="302" t="s">
        <v>257</v>
      </c>
      <c r="G14" s="171"/>
      <c r="H14" s="304" t="s">
        <v>261</v>
      </c>
      <c r="J14" s="62"/>
    </row>
    <row r="15" spans="1:10">
      <c r="A15" s="153"/>
      <c r="B15" s="165"/>
      <c r="C15" s="168"/>
      <c r="D15" s="174"/>
      <c r="F15" s="160"/>
      <c r="G15" s="160"/>
      <c r="H15" s="175"/>
      <c r="J15" s="62"/>
    </row>
    <row r="16" spans="1:10" ht="25.5">
      <c r="A16" s="153"/>
      <c r="B16" s="165"/>
      <c r="C16" s="168">
        <v>6</v>
      </c>
      <c r="D16" s="174" t="s">
        <v>118</v>
      </c>
      <c r="F16" s="300" t="s">
        <v>257</v>
      </c>
      <c r="G16" s="171"/>
      <c r="H16" s="172"/>
      <c r="J16" s="62"/>
    </row>
    <row r="17" spans="1:10">
      <c r="A17" s="153"/>
      <c r="B17" s="165"/>
      <c r="C17" s="168"/>
      <c r="D17" s="174" t="s">
        <v>119</v>
      </c>
      <c r="F17" s="87"/>
      <c r="G17" s="87"/>
      <c r="H17" s="176"/>
      <c r="J17" s="62"/>
    </row>
    <row r="18" spans="1:10">
      <c r="A18" s="153"/>
      <c r="B18" s="165"/>
      <c r="C18" s="168"/>
      <c r="D18" s="174" t="s">
        <v>120</v>
      </c>
      <c r="F18" s="87"/>
      <c r="G18" s="87"/>
      <c r="H18" s="176"/>
      <c r="J18" s="62"/>
    </row>
    <row r="19" spans="1:10">
      <c r="A19" s="153"/>
      <c r="B19" s="165"/>
      <c r="C19" s="168"/>
      <c r="D19" s="174" t="s">
        <v>121</v>
      </c>
      <c r="F19" s="87"/>
      <c r="G19" s="87"/>
      <c r="H19" s="176"/>
      <c r="J19" s="62"/>
    </row>
    <row r="20" spans="1:10" ht="25.5">
      <c r="A20" s="153"/>
      <c r="B20" s="165"/>
      <c r="C20" s="168"/>
      <c r="D20" s="174" t="s">
        <v>122</v>
      </c>
      <c r="F20" s="87"/>
      <c r="G20" s="87"/>
      <c r="H20" s="176"/>
      <c r="J20" s="62"/>
    </row>
    <row r="21" spans="1:10">
      <c r="A21" s="153"/>
      <c r="B21" s="165"/>
      <c r="C21" s="168"/>
      <c r="D21" s="174" t="s">
        <v>123</v>
      </c>
      <c r="F21" s="160"/>
      <c r="G21" s="160"/>
      <c r="H21" s="175"/>
      <c r="J21" s="62"/>
    </row>
    <row r="22" spans="1:10" ht="25.5">
      <c r="A22" s="153"/>
      <c r="B22" s="165"/>
      <c r="C22" s="168"/>
      <c r="D22" s="174" t="s">
        <v>124</v>
      </c>
      <c r="F22" s="87"/>
      <c r="G22" s="87"/>
      <c r="H22" s="176"/>
      <c r="J22" s="62"/>
    </row>
    <row r="23" spans="1:10" ht="25.5">
      <c r="A23" s="153"/>
      <c r="B23" s="165"/>
      <c r="C23" s="168">
        <v>7</v>
      </c>
      <c r="D23" s="174" t="s">
        <v>125</v>
      </c>
      <c r="F23" s="300" t="s">
        <v>257</v>
      </c>
      <c r="G23" s="171"/>
      <c r="H23" s="172"/>
      <c r="J23" s="62"/>
    </row>
    <row r="24" spans="1:10">
      <c r="A24" s="153"/>
      <c r="B24" s="165"/>
      <c r="C24" s="168">
        <v>8</v>
      </c>
      <c r="D24" s="174" t="s">
        <v>126</v>
      </c>
      <c r="F24" s="300" t="s">
        <v>258</v>
      </c>
      <c r="G24" s="171"/>
      <c r="H24" s="301" t="s">
        <v>259</v>
      </c>
      <c r="J24" s="62"/>
    </row>
    <row r="25" spans="1:10">
      <c r="A25" s="153"/>
      <c r="B25" s="165"/>
      <c r="C25" s="168">
        <v>9</v>
      </c>
      <c r="D25" s="174" t="s">
        <v>127</v>
      </c>
      <c r="F25" s="300" t="s">
        <v>258</v>
      </c>
      <c r="G25" s="171"/>
      <c r="H25" s="301" t="s">
        <v>259</v>
      </c>
      <c r="J25" s="62"/>
    </row>
    <row r="26" spans="1:10" ht="25.5">
      <c r="A26" s="153"/>
      <c r="B26" s="165"/>
      <c r="C26" s="168"/>
      <c r="D26" s="174" t="s">
        <v>128</v>
      </c>
      <c r="F26" s="177"/>
      <c r="G26" s="87"/>
      <c r="H26" s="178"/>
      <c r="J26" s="62"/>
    </row>
    <row r="27" spans="1:10" ht="25.5">
      <c r="A27" s="153"/>
      <c r="B27" s="165"/>
      <c r="C27" s="168"/>
      <c r="D27" s="174" t="s">
        <v>129</v>
      </c>
      <c r="F27" s="87"/>
      <c r="G27" s="87"/>
      <c r="H27" s="176"/>
      <c r="J27" s="62"/>
    </row>
    <row r="28" spans="1:10">
      <c r="A28" s="153"/>
      <c r="B28" s="165"/>
      <c r="C28" s="168"/>
      <c r="D28" s="179" t="s">
        <v>130</v>
      </c>
      <c r="F28" s="87"/>
      <c r="G28" s="87"/>
      <c r="H28" s="87"/>
      <c r="J28" s="62"/>
    </row>
    <row r="29" spans="1:10">
      <c r="A29" s="153"/>
      <c r="B29" s="165"/>
      <c r="C29" s="168"/>
      <c r="D29" s="179"/>
      <c r="F29" s="87"/>
      <c r="G29" s="87"/>
      <c r="H29" s="87"/>
      <c r="J29" s="62"/>
    </row>
    <row r="30" spans="1:10" ht="25.5">
      <c r="A30" s="153"/>
      <c r="B30" s="165"/>
      <c r="C30" s="168">
        <v>10</v>
      </c>
      <c r="D30" s="264" t="s">
        <v>185</v>
      </c>
      <c r="F30" s="302" t="s">
        <v>257</v>
      </c>
      <c r="G30" s="87"/>
      <c r="H30" s="303"/>
      <c r="J30" s="62"/>
    </row>
    <row r="31" spans="1:10" ht="38.25">
      <c r="A31" s="153"/>
      <c r="B31" s="165"/>
      <c r="C31" s="168"/>
      <c r="D31" s="266" t="s">
        <v>186</v>
      </c>
      <c r="J31" s="62"/>
    </row>
    <row r="32" spans="1:10" ht="25.5">
      <c r="A32" s="153"/>
      <c r="B32" s="165"/>
      <c r="C32" s="168"/>
      <c r="D32" s="203" t="s">
        <v>187</v>
      </c>
      <c r="J32" s="62"/>
    </row>
    <row r="33" spans="1:10">
      <c r="A33" s="153"/>
      <c r="B33" s="165"/>
      <c r="C33" s="168"/>
      <c r="D33" s="203"/>
      <c r="F33" s="87"/>
      <c r="G33" s="87"/>
      <c r="H33" s="87"/>
      <c r="J33" s="62"/>
    </row>
    <row r="34" spans="1:10">
      <c r="A34" s="153"/>
      <c r="B34" s="165"/>
      <c r="C34" s="168">
        <v>11</v>
      </c>
      <c r="D34" s="263" t="s">
        <v>188</v>
      </c>
      <c r="F34" s="302" t="s">
        <v>257</v>
      </c>
      <c r="G34" s="87"/>
      <c r="H34" s="303"/>
      <c r="J34" s="62"/>
    </row>
    <row r="35" spans="1:10" ht="38.25">
      <c r="A35" s="153"/>
      <c r="B35" s="165"/>
      <c r="C35" s="168"/>
      <c r="D35" s="266" t="s">
        <v>189</v>
      </c>
      <c r="J35" s="62"/>
    </row>
    <row r="36" spans="1:10" ht="28.5" customHeight="1">
      <c r="A36" s="153"/>
      <c r="B36" s="165"/>
      <c r="C36" s="168"/>
      <c r="D36" s="266" t="s">
        <v>190</v>
      </c>
      <c r="J36" s="62"/>
    </row>
    <row r="37" spans="1:10" ht="25.5">
      <c r="A37" s="153"/>
      <c r="B37" s="165"/>
      <c r="C37" s="168"/>
      <c r="D37" s="266" t="s">
        <v>191</v>
      </c>
      <c r="J37" s="62"/>
    </row>
    <row r="38" spans="1:10">
      <c r="A38" s="153"/>
      <c r="B38" s="165"/>
      <c r="C38" s="168"/>
      <c r="D38" s="203"/>
      <c r="F38" s="87"/>
      <c r="G38" s="87"/>
      <c r="H38" s="87"/>
      <c r="J38" s="62"/>
    </row>
    <row r="39" spans="1:10" ht="25.5">
      <c r="A39" s="153"/>
      <c r="B39" s="165"/>
      <c r="C39" s="168">
        <v>12</v>
      </c>
      <c r="D39" s="267" t="s">
        <v>192</v>
      </c>
      <c r="F39" s="302" t="s">
        <v>257</v>
      </c>
      <c r="G39" s="87"/>
      <c r="H39" s="303"/>
      <c r="J39" s="62"/>
    </row>
    <row r="40" spans="1:10" ht="38.25">
      <c r="A40" s="153"/>
      <c r="B40" s="165"/>
      <c r="C40" s="168"/>
      <c r="D40" s="266" t="s">
        <v>193</v>
      </c>
      <c r="J40" s="62"/>
    </row>
    <row r="41" spans="1:10" ht="39" customHeight="1">
      <c r="A41" s="153"/>
      <c r="B41" s="165"/>
      <c r="C41" s="168"/>
      <c r="D41" s="266" t="s">
        <v>194</v>
      </c>
      <c r="J41" s="62"/>
    </row>
    <row r="42" spans="1:10" ht="51">
      <c r="A42" s="153"/>
      <c r="B42" s="165"/>
      <c r="C42" s="168"/>
      <c r="D42" s="266" t="s">
        <v>195</v>
      </c>
      <c r="J42" s="62"/>
    </row>
    <row r="43" spans="1:10">
      <c r="A43" s="153"/>
      <c r="B43" s="165"/>
      <c r="C43" s="168"/>
      <c r="D43" s="265"/>
      <c r="F43" s="180"/>
      <c r="G43" s="87"/>
      <c r="H43" s="181"/>
      <c r="J43" s="62"/>
    </row>
    <row r="44" spans="1:10" ht="25.5">
      <c r="A44" s="153"/>
      <c r="B44" s="165"/>
      <c r="C44" s="168">
        <v>13</v>
      </c>
      <c r="D44" s="174" t="s">
        <v>131</v>
      </c>
      <c r="F44" s="300" t="s">
        <v>257</v>
      </c>
      <c r="G44" s="171"/>
      <c r="H44" s="172"/>
      <c r="J44" s="62"/>
    </row>
    <row r="45" spans="1:10">
      <c r="A45" s="153"/>
      <c r="B45" s="165"/>
      <c r="C45" s="168"/>
      <c r="D45" s="203" t="s">
        <v>145</v>
      </c>
      <c r="F45" s="87"/>
      <c r="G45" s="87"/>
      <c r="H45" s="176"/>
      <c r="J45" s="62"/>
    </row>
    <row r="46" spans="1:10">
      <c r="A46" s="153"/>
      <c r="B46" s="165"/>
      <c r="C46" s="168"/>
      <c r="D46" s="203" t="s">
        <v>132</v>
      </c>
      <c r="F46" s="87"/>
      <c r="G46" s="87"/>
      <c r="H46" s="176"/>
      <c r="J46" s="62"/>
    </row>
    <row r="47" spans="1:10" ht="25.5">
      <c r="A47" s="153"/>
      <c r="B47" s="165"/>
      <c r="C47" s="168"/>
      <c r="D47" s="174" t="s">
        <v>133</v>
      </c>
      <c r="F47" s="87"/>
      <c r="G47" s="87"/>
      <c r="H47" s="176"/>
      <c r="J47" s="62"/>
    </row>
    <row r="48" spans="1:10" ht="38.25">
      <c r="A48" s="153"/>
      <c r="B48" s="165"/>
      <c r="C48" s="168">
        <v>14</v>
      </c>
      <c r="D48" s="174" t="s">
        <v>134</v>
      </c>
      <c r="F48" s="300" t="s">
        <v>257</v>
      </c>
      <c r="G48" s="171"/>
      <c r="H48" s="172"/>
      <c r="J48" s="62"/>
    </row>
    <row r="49" spans="1:12" ht="25.5">
      <c r="A49" s="153"/>
      <c r="B49" s="165"/>
      <c r="C49" s="168">
        <v>15</v>
      </c>
      <c r="D49" s="174" t="s">
        <v>135</v>
      </c>
      <c r="F49" s="300" t="s">
        <v>257</v>
      </c>
      <c r="G49" s="171"/>
      <c r="H49" s="172"/>
      <c r="J49" s="62"/>
    </row>
    <row r="50" spans="1:12" ht="25.5">
      <c r="A50" s="153"/>
      <c r="B50" s="165"/>
      <c r="C50" s="168">
        <v>16</v>
      </c>
      <c r="D50" s="174" t="s">
        <v>136</v>
      </c>
      <c r="F50" s="300" t="s">
        <v>257</v>
      </c>
      <c r="G50" s="171"/>
      <c r="H50" s="172"/>
      <c r="J50" s="62"/>
    </row>
    <row r="51" spans="1:12" ht="25.5">
      <c r="A51" s="153"/>
      <c r="B51" s="165"/>
      <c r="C51" s="168">
        <v>17</v>
      </c>
      <c r="D51" s="174" t="s">
        <v>137</v>
      </c>
      <c r="F51" s="300" t="s">
        <v>257</v>
      </c>
      <c r="G51" s="171"/>
      <c r="H51" s="172"/>
      <c r="J51" s="62"/>
    </row>
    <row r="52" spans="1:12" ht="13.5" thickBot="1">
      <c r="A52" s="153"/>
      <c r="B52" s="165"/>
      <c r="C52" s="182"/>
      <c r="D52" s="183"/>
      <c r="J52" s="62"/>
    </row>
    <row r="53" spans="1:12" s="185" customFormat="1" ht="12.75" customHeight="1">
      <c r="A53" s="153"/>
      <c r="B53" s="165"/>
      <c r="C53" s="184" t="s">
        <v>138</v>
      </c>
      <c r="D53" s="309" t="s">
        <v>139</v>
      </c>
      <c r="E53" s="125"/>
      <c r="F53" s="125"/>
      <c r="G53" s="125"/>
      <c r="H53" s="125"/>
      <c r="I53" s="125"/>
      <c r="J53" s="62"/>
      <c r="K53" s="125"/>
      <c r="L53" s="125"/>
    </row>
    <row r="54" spans="1:12" s="185" customFormat="1">
      <c r="A54" s="153"/>
      <c r="B54" s="165"/>
      <c r="C54" s="186"/>
      <c r="D54" s="310"/>
      <c r="E54" s="125"/>
      <c r="F54" s="125"/>
      <c r="G54" s="125"/>
      <c r="H54" s="125"/>
      <c r="I54" s="125"/>
      <c r="J54" s="62"/>
      <c r="K54" s="125"/>
      <c r="L54" s="125"/>
    </row>
    <row r="55" spans="1:12" s="185" customFormat="1">
      <c r="A55" s="153"/>
      <c r="B55" s="165"/>
      <c r="C55" s="186"/>
      <c r="D55" s="310"/>
      <c r="E55" s="125"/>
      <c r="F55" s="125"/>
      <c r="G55" s="125"/>
      <c r="H55" s="125"/>
      <c r="I55" s="125"/>
      <c r="J55" s="62"/>
      <c r="K55" s="125"/>
      <c r="L55" s="125"/>
    </row>
    <row r="56" spans="1:12" s="185" customFormat="1">
      <c r="A56" s="153"/>
      <c r="B56" s="165"/>
      <c r="C56" s="186"/>
      <c r="D56" s="310"/>
      <c r="E56" s="125"/>
      <c r="F56" s="125"/>
      <c r="G56" s="125"/>
      <c r="H56" s="125"/>
      <c r="I56" s="125"/>
      <c r="J56" s="62"/>
      <c r="K56" s="125"/>
      <c r="L56" s="125"/>
    </row>
    <row r="57" spans="1:12" s="185" customFormat="1" ht="13.5" thickBot="1">
      <c r="A57" s="153"/>
      <c r="B57" s="165"/>
      <c r="C57" s="187"/>
      <c r="D57" s="311"/>
      <c r="E57" s="125"/>
      <c r="F57" s="125"/>
      <c r="G57" s="125"/>
      <c r="H57" s="125"/>
      <c r="I57" s="125"/>
      <c r="J57" s="62"/>
      <c r="K57" s="125"/>
      <c r="L57" s="125"/>
    </row>
    <row r="58" spans="1:12" s="185" customFormat="1" ht="13.5" thickBot="1">
      <c r="A58" s="153"/>
      <c r="B58" s="165"/>
      <c r="C58" s="188"/>
      <c r="D58" s="189"/>
      <c r="E58" s="125"/>
      <c r="F58" s="125"/>
      <c r="G58" s="125"/>
      <c r="H58" s="125"/>
      <c r="I58" s="125"/>
      <c r="J58" s="62"/>
      <c r="K58" s="125"/>
      <c r="L58" s="125"/>
    </row>
    <row r="59" spans="1:12" s="185" customFormat="1" ht="26.25" thickBot="1">
      <c r="A59" s="153"/>
      <c r="B59" s="165"/>
      <c r="C59" s="190" t="s">
        <v>140</v>
      </c>
      <c r="D59" s="191" t="s">
        <v>141</v>
      </c>
      <c r="E59" s="125"/>
      <c r="F59" s="125"/>
      <c r="G59" s="125"/>
      <c r="H59" s="125"/>
      <c r="I59" s="125"/>
      <c r="J59" s="62"/>
      <c r="K59" s="125"/>
      <c r="L59" s="125"/>
    </row>
    <row r="60" spans="1:12">
      <c r="A60" s="153"/>
      <c r="B60" s="165"/>
      <c r="C60" s="188"/>
      <c r="D60" s="192"/>
      <c r="J60" s="62"/>
    </row>
    <row r="61" spans="1:12" s="1" customFormat="1">
      <c r="A61" s="62"/>
      <c r="B61" s="62"/>
      <c r="C61" s="62"/>
      <c r="D61" s="62"/>
      <c r="E61" s="62"/>
      <c r="F61" s="62"/>
      <c r="G61" s="62"/>
      <c r="H61" s="62"/>
      <c r="I61" s="62"/>
      <c r="J61" s="62"/>
    </row>
  </sheetData>
  <mergeCells count="1">
    <mergeCell ref="D53:D57"/>
  </mergeCells>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1A8C5D8A8EBB479B2BE020CEE604D9" ma:contentTypeVersion="0" ma:contentTypeDescription="Een nieuw document maken." ma:contentTypeScope="" ma:versionID="f22d26336c75678b98fd5e5b6a856de2">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F2E90B-248A-4080-8EB1-9D13E8C52E51}">
  <ds:schemaRefs>
    <ds:schemaRef ds:uri="http://purl.org/dc/terms/"/>
    <ds:schemaRef ds:uri="http://schemas.microsoft.com/office/2006/documentManagement/types"/>
    <ds:schemaRef ds:uri="http://purl.org/dc/elements/1.1/"/>
    <ds:schemaRef ds:uri="http://purl.org/dc/dcmitype/"/>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B37F58C-CA3A-4DDE-B96D-16BDC04B9C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8152E5B-F3EE-457F-8D40-99396EA01F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Toelichting module</vt:lpstr>
      <vt:lpstr>Contactgegevens</vt:lpstr>
      <vt:lpstr>Tarievenvoorstel</vt:lpstr>
      <vt:lpstr>Deelmarktgrenzen Transport</vt:lpstr>
      <vt:lpstr>Elementen EAV tarieven</vt:lpstr>
      <vt:lpstr>Toelichting bij tarieven</vt:lpstr>
      <vt:lpstr>Richtlijnen Controle Tarieven </vt:lpstr>
      <vt:lpstr>'Elementen EAV tarieven'!Afdrukbereik</vt:lpstr>
      <vt:lpstr>'Richtlijnen Controle Tarieven '!Afdrukbereik</vt:lpstr>
      <vt:lpstr>'Toelichting bij tarieven'!Afdrukbereik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Vaanhold, Jorieke</dc:creator>
  <cp:lastModifiedBy>Hoogdorp, Sergio</cp:lastModifiedBy>
  <dcterms:created xsi:type="dcterms:W3CDTF">2016-08-29T11:55:14Z</dcterms:created>
  <dcterms:modified xsi:type="dcterms:W3CDTF">2017-09-29T09:46:31Z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0x010100CE1A8C5D8A8EBB479B2BE020CEE604D9</vt:lpwstr>
  </property>
</Properties>
</file>